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210" windowWidth="15180" windowHeight="8400" activeTab="3"/>
  </bookViews>
  <sheets>
    <sheet name="2019-2021" sheetId="19" r:id="rId1"/>
    <sheet name="2019" sheetId="20" r:id="rId2"/>
    <sheet name="2020" sheetId="21" r:id="rId3"/>
    <sheet name="2021" sheetId="22" r:id="rId4"/>
  </sheets>
  <calcPr calcId="145621"/>
</workbook>
</file>

<file path=xl/calcChain.xml><?xml version="1.0" encoding="utf-8"?>
<calcChain xmlns="http://schemas.openxmlformats.org/spreadsheetml/2006/main">
  <c r="H21" i="22" l="1"/>
  <c r="H20" i="22"/>
  <c r="H19" i="22"/>
  <c r="G19" i="22"/>
  <c r="F19" i="22"/>
  <c r="E19" i="22"/>
  <c r="D19" i="22"/>
  <c r="C19" i="22"/>
  <c r="H18" i="22"/>
  <c r="H17" i="22"/>
  <c r="H16" i="22"/>
  <c r="H15" i="22" s="1"/>
  <c r="G15" i="22"/>
  <c r="G13" i="22" s="1"/>
  <c r="F15" i="22"/>
  <c r="F13" i="22" s="1"/>
  <c r="E15" i="22"/>
  <c r="E13" i="22" s="1"/>
  <c r="D15" i="22"/>
  <c r="C15" i="22"/>
  <c r="C13" i="22" s="1"/>
  <c r="H14" i="22"/>
  <c r="D13" i="22"/>
  <c r="H12" i="22"/>
  <c r="G11" i="22"/>
  <c r="G10" i="22" s="1"/>
  <c r="F11" i="22"/>
  <c r="E11" i="22"/>
  <c r="H11" i="22" s="1"/>
  <c r="H10" i="22" s="1"/>
  <c r="D11" i="22"/>
  <c r="F10" i="22"/>
  <c r="D10" i="22"/>
  <c r="C10" i="22"/>
  <c r="H21" i="21"/>
  <c r="H20" i="21"/>
  <c r="H19" i="21"/>
  <c r="G19" i="21"/>
  <c r="F19" i="21"/>
  <c r="E19" i="21"/>
  <c r="D19" i="21"/>
  <c r="C19" i="21"/>
  <c r="H18" i="21"/>
  <c r="H17" i="21"/>
  <c r="H16" i="21"/>
  <c r="H15" i="21" s="1"/>
  <c r="H13" i="21" s="1"/>
  <c r="G15" i="21"/>
  <c r="G13" i="21" s="1"/>
  <c r="F15" i="21"/>
  <c r="E15" i="21"/>
  <c r="E13" i="21" s="1"/>
  <c r="D15" i="21"/>
  <c r="C15" i="21"/>
  <c r="C13" i="21" s="1"/>
  <c r="H14" i="21"/>
  <c r="F13" i="21"/>
  <c r="D13" i="21"/>
  <c r="H12" i="21"/>
  <c r="G11" i="21"/>
  <c r="G10" i="21" s="1"/>
  <c r="F11" i="21"/>
  <c r="E11" i="21"/>
  <c r="H11" i="21" s="1"/>
  <c r="H10" i="21" s="1"/>
  <c r="D11" i="21"/>
  <c r="F10" i="21"/>
  <c r="D10" i="21"/>
  <c r="C10" i="21"/>
  <c r="H13" i="22" l="1"/>
  <c r="E10" i="22"/>
  <c r="E10" i="21"/>
  <c r="H21" i="20"/>
  <c r="H20" i="20"/>
  <c r="H19" i="20" s="1"/>
  <c r="G19" i="20"/>
  <c r="F19" i="20"/>
  <c r="E19" i="20"/>
  <c r="D19" i="20"/>
  <c r="C19" i="20"/>
  <c r="H18" i="20"/>
  <c r="H17" i="20"/>
  <c r="H16" i="20"/>
  <c r="H15" i="20"/>
  <c r="G15" i="20"/>
  <c r="F15" i="20"/>
  <c r="F13" i="20" s="1"/>
  <c r="E15" i="20"/>
  <c r="D15" i="20"/>
  <c r="D13" i="20" s="1"/>
  <c r="C15" i="20"/>
  <c r="H14" i="20"/>
  <c r="H13" i="20" s="1"/>
  <c r="G13" i="20"/>
  <c r="E13" i="20"/>
  <c r="C13" i="20"/>
  <c r="H12" i="20"/>
  <c r="G11" i="20"/>
  <c r="F11" i="20"/>
  <c r="F10" i="20" s="1"/>
  <c r="E11" i="20"/>
  <c r="D11" i="20"/>
  <c r="D10" i="20" s="1"/>
  <c r="G10" i="20"/>
  <c r="E10" i="20"/>
  <c r="C10" i="20"/>
  <c r="H11" i="20" l="1"/>
  <c r="H10" i="20" s="1"/>
  <c r="E22" i="19"/>
  <c r="D22" i="19"/>
  <c r="C22" i="19"/>
  <c r="E21" i="19"/>
  <c r="D21" i="19"/>
  <c r="C21" i="19"/>
  <c r="E20" i="19"/>
  <c r="D20" i="19"/>
  <c r="C20" i="19"/>
  <c r="E19" i="19"/>
  <c r="D19" i="19"/>
  <c r="C19" i="19"/>
  <c r="E18" i="19"/>
  <c r="D18" i="19"/>
  <c r="C18" i="19"/>
  <c r="E17" i="19"/>
  <c r="D17" i="19"/>
  <c r="C17" i="19"/>
  <c r="E16" i="19"/>
  <c r="D16" i="19"/>
  <c r="C16" i="19"/>
  <c r="E15" i="19"/>
  <c r="D15" i="19"/>
  <c r="C15" i="19"/>
  <c r="E14" i="19"/>
  <c r="D14" i="19"/>
  <c r="C14" i="19"/>
  <c r="E13" i="19"/>
  <c r="D13" i="19"/>
  <c r="C13" i="19"/>
  <c r="E12" i="19"/>
  <c r="D12" i="19"/>
  <c r="C12" i="19"/>
  <c r="E11" i="19"/>
  <c r="D11" i="19"/>
  <c r="C11" i="19"/>
</calcChain>
</file>

<file path=xl/sharedStrings.xml><?xml version="1.0" encoding="utf-8"?>
<sst xmlns="http://schemas.openxmlformats.org/spreadsheetml/2006/main" count="94" uniqueCount="37">
  <si>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</si>
  <si>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</si>
  <si>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</si>
  <si>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</si>
  <si>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</si>
  <si>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</si>
  <si>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</si>
  <si>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I.ОБРАЗОВАНИЕ, в т.ч.:</t>
  </si>
  <si>
    <t>II. ЗДРАВЕОПАЗВАНЕ</t>
  </si>
  <si>
    <t>1. Здравни кабинети-медицински персонал</t>
  </si>
  <si>
    <t>2. Детски ясли, детски кухни, в т.ч.:</t>
  </si>
  <si>
    <t>3. Медиатори</t>
  </si>
  <si>
    <t xml:space="preserve">Брой персонал с индивидуална работна заплата от 510-560 лв. </t>
  </si>
  <si>
    <t>код по ЕБК:</t>
  </si>
  <si>
    <t>Община:</t>
  </si>
  <si>
    <t>Допълнително необходими средства за годината за достигане размера на МРЗ (560 лв.)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</si>
  <si>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</si>
  <si>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</si>
  <si>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</si>
  <si>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>Допълнително необходими средства за годината за достигане размера на МРЗ (610 лв.)</t>
  </si>
  <si>
    <t xml:space="preserve">Брой персонал с индивидуална работна заплата от 560-610 лв. </t>
  </si>
  <si>
    <t xml:space="preserve">Брой персонал с индивидуална работна заплата от 610-650 лв. </t>
  </si>
  <si>
    <t>Допълнително необходими средства за годината за достигане размера на МРЗ (650 лв.)</t>
  </si>
  <si>
    <t xml:space="preserve"> 2019 г.</t>
  </si>
  <si>
    <t xml:space="preserve"> 2020 г.</t>
  </si>
  <si>
    <t xml:space="preserve"> 2021 г.</t>
  </si>
  <si>
    <t>Справка за ефекта от увеличението на  минималната работна заплата за периода 2019-2021 г. за делегирани от държавата дейности, финансирани чрез бюджетите на общините</t>
  </si>
  <si>
    <t>III. СОЦИАЛНО ОСИГУРЯВАНЕ, ПОДПОМАГАНЕ И ГРИЖИ, в т.ч.:</t>
  </si>
  <si>
    <t>Общ ефект за годината от ръста на МРЗ</t>
  </si>
  <si>
    <t>Справка за ефекта от увеличението на  минималната работна заплата за  2019 г. за делегирани от държавата дейности, финансирани чрез бюджетите на общините</t>
  </si>
  <si>
    <t>Справка за ефекта от увеличението на  минималната работна заплата за  2020 г. за делегирани от държавата дейности, финансирани чрез бюджетите на общините</t>
  </si>
  <si>
    <t>Справка за ефекта от увеличението на  минималната работна заплата за  2021 г. за делегирани от държавата дейности, финансирани чрез бюджетите на общините</t>
  </si>
  <si>
    <t>Разград</t>
  </si>
  <si>
    <t>Приложение № 4</t>
  </si>
  <si>
    <t>Приложение № 4.1</t>
  </si>
  <si>
    <t>Приложение № 4.2</t>
  </si>
  <si>
    <t>Приложение №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</si>
</sst>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3" fontId="2" fillId="0" borderId="1" xfId="0" applyNumberFormat="1" applyFont="1" applyFill="1" applyBorder="1"/>
    <xf numFmtId="0" fontId="1" fillId="0" borderId="0" xfId="0" applyFont="1"/>
    <xf numFmtId="10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/>
    <xf numFmtId="49" fontId="3" fillId="0" borderId="1" xfId="0" quotePrefix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3" fontId="1" fillId="0" borderId="1" xfId="0" applyNumberFormat="1" applyFont="1" applyFill="1" applyBorder="1" applyProtection="1">
      <protection locked="0"/>
    </xf>
    <xf numFmtId="0" fontId="4" fillId="0" borderId="0" xfId="0" applyFont="1" applyFill="1" applyAlignment="1">
      <alignment wrapText="1"/>
    </xf>
    <xf numFmtId="0" fontId="6" fillId="0" borderId="0" xfId="0" applyFont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top"/>
    </xf>
    <xf numFmtId="49" fontId="1" fillId="0" borderId="0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3" fontId="2" fillId="0" borderId="0" xfId="0" applyNumberFormat="1" applyFont="1" applyBorder="1" applyProtection="1">
      <protection locked="0"/>
    </xf>
    <xf numFmtId="49" fontId="1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wrapTex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3" fontId="2" fillId="0" borderId="1" xfId="0" applyNumberFormat="1" applyFont="1" applyFill="1" applyBorder="1" applyProtection="1"/>
    <xf numFmtId="3" fontId="2" fillId="0" borderId="1" xfId="0" applyNumberFormat="1" applyFont="1" applyBorder="1" applyProtection="1"/>
    <xf numFmtId="3" fontId="1" fillId="0" borderId="0" xfId="0" applyNumberFormat="1" applyFont="1" applyBorder="1" applyProtection="1"/>
    <xf numFmtId="3" fontId="1" fillId="0" borderId="0" xfId="0" applyNumberFormat="1" applyFont="1" applyFill="1" applyBorder="1" applyProtection="1"/>
    <xf numFmtId="3" fontId="2" fillId="0" borderId="0" xfId="0" applyNumberFormat="1" applyFont="1" applyBorder="1" applyProtection="1"/>
    <xf numFmtId="0" fontId="2" fillId="0" borderId="0" xfId="0" applyFont="1"/>
    <xf numFmtId="0" fontId="1" fillId="0" borderId="0" xfId="0" applyFont="1" applyAlignment="1" applyProtection="1">
      <alignment horizontal="left"/>
      <protection locked="0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 applyProtection="1">
      <alignment horizontal="right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activeCell="E1" sqref="E1"/>
    </sheetView>
  </sheetViews>
  <sheetFormatPr defaultRowHeight="15" x14ac:dyDescent="0.25"/>
  <cols>
    <col min="1" max="1" width="2.5703125" style="2" customWidth="1"/>
    <col min="2" max="2" width="50" style="2" customWidth="1"/>
    <col min="3" max="3" width="25.85546875" style="2" customWidth="1"/>
    <col min="4" max="4" width="26.140625" style="2" customWidth="1"/>
    <col min="5" max="5" width="25.7109375" style="2" customWidth="1"/>
    <col min="6" max="16384" width="9.140625" style="2"/>
  </cols>
  <sheetData>
    <row r="1" spans="2:5" ht="15.75" x14ac:dyDescent="0.25">
      <c r="E1" s="35" t="s">
        <v>33</v>
      </c>
    </row>
    <row r="4" spans="2:5" x14ac:dyDescent="0.25">
      <c r="B4" s="33" t="s">
        <v>13</v>
      </c>
      <c r="C4" s="34">
        <v>6705</v>
      </c>
      <c r="D4" s="17"/>
      <c r="E4" s="27"/>
    </row>
    <row r="5" spans="2:5" x14ac:dyDescent="0.25">
      <c r="B5" s="33" t="s">
        <v>14</v>
      </c>
      <c r="C5" s="34" t="s">
        <v>32</v>
      </c>
      <c r="D5" s="17"/>
      <c r="E5" s="27"/>
    </row>
    <row r="6" spans="2:5" ht="62.25" customHeight="1" x14ac:dyDescent="0.25">
      <c r="B6" s="36" t="s">
        <v>26</v>
      </c>
      <c r="C6" s="36"/>
      <c r="D6" s="36"/>
      <c r="E6" s="36"/>
    </row>
    <row r="7" spans="2:5" x14ac:dyDescent="0.25">
      <c r="B7" s="13"/>
      <c r="C7" s="13"/>
      <c r="D7" s="13"/>
      <c r="E7" s="13"/>
    </row>
    <row r="8" spans="2:5" x14ac:dyDescent="0.25">
      <c r="C8" s="14"/>
      <c r="D8" s="14"/>
      <c r="E8" s="14" t="s">
        <v>6</v>
      </c>
    </row>
    <row r="9" spans="2:5" ht="35.25" customHeight="1" x14ac:dyDescent="0.25">
      <c r="B9" s="4" t="s">
        <v>0</v>
      </c>
      <c r="C9" s="8" t="s">
        <v>28</v>
      </c>
      <c r="D9" s="8" t="s">
        <v>28</v>
      </c>
      <c r="E9" s="8" t="s">
        <v>28</v>
      </c>
    </row>
    <row r="10" spans="2:5" ht="16.5" customHeight="1" x14ac:dyDescent="0.25">
      <c r="B10" s="4">
        <v>1</v>
      </c>
      <c r="C10" s="4" t="s">
        <v>23</v>
      </c>
      <c r="D10" s="4" t="s">
        <v>24</v>
      </c>
      <c r="E10" s="4" t="s">
        <v>25</v>
      </c>
    </row>
    <row r="11" spans="2:5" s="10" customFormat="1" x14ac:dyDescent="0.25">
      <c r="B11" s="11" t="s">
        <v>7</v>
      </c>
      <c r="C11" s="1" t="e">
        <f>#REF!</f>
        <v>#REF!</v>
      </c>
      <c r="D11" s="1" t="e">
        <f>#REF!</f>
        <v>#REF!</v>
      </c>
      <c r="E11" s="1" t="e">
        <f>#REF!</f>
        <v>#REF!</v>
      </c>
    </row>
    <row r="12" spans="2:5" s="10" customFormat="1" x14ac:dyDescent="0.25">
      <c r="B12" s="24" t="s">
        <v>16</v>
      </c>
      <c r="C12" s="1" t="e">
        <f>#REF!</f>
        <v>#REF!</v>
      </c>
      <c r="D12" s="1" t="e">
        <f>#REF!</f>
        <v>#REF!</v>
      </c>
      <c r="E12" s="1" t="e">
        <f>#REF!</f>
        <v>#REF!</v>
      </c>
    </row>
    <row r="13" spans="2:5" s="10" customFormat="1" ht="17.25" customHeight="1" x14ac:dyDescent="0.25">
      <c r="B13" s="24" t="s">
        <v>17</v>
      </c>
      <c r="C13" s="1" t="e">
        <f>#REF!</f>
        <v>#REF!</v>
      </c>
      <c r="D13" s="1" t="e">
        <f>#REF!</f>
        <v>#REF!</v>
      </c>
      <c r="E13" s="1" t="e">
        <f>#REF!</f>
        <v>#REF!</v>
      </c>
    </row>
    <row r="14" spans="2:5" s="10" customFormat="1" x14ac:dyDescent="0.25">
      <c r="B14" s="9" t="s">
        <v>8</v>
      </c>
      <c r="C14" s="1" t="e">
        <f>#REF!</f>
        <v>#REF!</v>
      </c>
      <c r="D14" s="1" t="e">
        <f>#REF!</f>
        <v>#REF!</v>
      </c>
      <c r="E14" s="1" t="e">
        <f>#REF!</f>
        <v>#REF!</v>
      </c>
    </row>
    <row r="15" spans="2:5" s="10" customFormat="1" ht="14.25" customHeight="1" x14ac:dyDescent="0.25">
      <c r="B15" s="9" t="s">
        <v>9</v>
      </c>
      <c r="C15" s="1" t="e">
        <f>#REF!</f>
        <v>#REF!</v>
      </c>
      <c r="D15" s="1" t="e">
        <f>#REF!</f>
        <v>#REF!</v>
      </c>
      <c r="E15" s="1" t="e">
        <f>#REF!</f>
        <v>#REF!</v>
      </c>
    </row>
    <row r="16" spans="2:5" s="10" customFormat="1" ht="15.75" customHeight="1" x14ac:dyDescent="0.25">
      <c r="B16" s="9" t="s">
        <v>10</v>
      </c>
      <c r="C16" s="1" t="e">
        <f>#REF!</f>
        <v>#REF!</v>
      </c>
      <c r="D16" s="1" t="e">
        <f>#REF!</f>
        <v>#REF!</v>
      </c>
      <c r="E16" s="1" t="e">
        <f>#REF!</f>
        <v>#REF!</v>
      </c>
    </row>
    <row r="17" spans="2:5" s="10" customFormat="1" x14ac:dyDescent="0.25">
      <c r="B17" s="25" t="s">
        <v>1</v>
      </c>
      <c r="C17" s="1" t="e">
        <f>#REF!</f>
        <v>#REF!</v>
      </c>
      <c r="D17" s="1" t="e">
        <f>#REF!</f>
        <v>#REF!</v>
      </c>
      <c r="E17" s="1" t="e">
        <f>#REF!</f>
        <v>#REF!</v>
      </c>
    </row>
    <row r="18" spans="2:5" s="10" customFormat="1" x14ac:dyDescent="0.25">
      <c r="B18" s="25" t="s">
        <v>2</v>
      </c>
      <c r="C18" s="1" t="e">
        <f>#REF!</f>
        <v>#REF!</v>
      </c>
      <c r="D18" s="1" t="e">
        <f>#REF!</f>
        <v>#REF!</v>
      </c>
      <c r="E18" s="1" t="e">
        <f>#REF!</f>
        <v>#REF!</v>
      </c>
    </row>
    <row r="19" spans="2:5" s="10" customFormat="1" x14ac:dyDescent="0.25">
      <c r="B19" s="9" t="s">
        <v>11</v>
      </c>
      <c r="C19" s="1" t="e">
        <f>#REF!</f>
        <v>#REF!</v>
      </c>
      <c r="D19" s="1" t="e">
        <f>#REF!</f>
        <v>#REF!</v>
      </c>
      <c r="E19" s="1" t="e">
        <f>#REF!</f>
        <v>#REF!</v>
      </c>
    </row>
    <row r="20" spans="2:5" ht="30" customHeight="1" x14ac:dyDescent="0.25">
      <c r="B20" s="7" t="s">
        <v>27</v>
      </c>
      <c r="C20" s="1" t="e">
        <f>#REF!</f>
        <v>#REF!</v>
      </c>
      <c r="D20" s="1" t="e">
        <f>#REF!</f>
        <v>#REF!</v>
      </c>
      <c r="E20" s="1" t="e">
        <f>#REF!</f>
        <v>#REF!</v>
      </c>
    </row>
    <row r="21" spans="2:5" x14ac:dyDescent="0.25">
      <c r="B21" s="24" t="s">
        <v>16</v>
      </c>
      <c r="C21" s="1" t="e">
        <f>#REF!</f>
        <v>#REF!</v>
      </c>
      <c r="D21" s="1" t="e">
        <f>#REF!</f>
        <v>#REF!</v>
      </c>
      <c r="E21" s="1" t="e">
        <f>#REF!</f>
        <v>#REF!</v>
      </c>
    </row>
    <row r="22" spans="2:5" ht="17.25" customHeight="1" x14ac:dyDescent="0.25">
      <c r="B22" s="24" t="s">
        <v>17</v>
      </c>
      <c r="C22" s="1" t="e">
        <f>#REF!</f>
        <v>#REF!</v>
      </c>
      <c r="D22" s="1" t="e">
        <f>#REF!</f>
        <v>#REF!</v>
      </c>
      <c r="E22" s="1" t="e">
        <f>#REF!</f>
        <v>#REF!</v>
      </c>
    </row>
    <row r="23" spans="2:5" x14ac:dyDescent="0.25">
      <c r="B23" s="20"/>
      <c r="C23" s="23"/>
      <c r="D23" s="23"/>
      <c r="E23" s="23"/>
    </row>
  </sheetData>
  <mergeCells count="1">
    <mergeCell ref="B6:E6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7"/>
  <sheetViews>
    <sheetView zoomScaleNormal="100" workbookViewId="0">
      <selection sqref="A1:XFD1"/>
    </sheetView>
  </sheetViews>
  <sheetFormatPr defaultRowHeight="15" x14ac:dyDescent="0.25"/>
  <cols>
    <col min="1" max="1" width="2.5703125" style="2" customWidth="1"/>
    <col min="2" max="2" width="39.140625" style="2" customWidth="1"/>
    <col min="3" max="3" width="12.85546875" style="2" customWidth="1"/>
    <col min="4" max="4" width="18.140625" style="2" customWidth="1"/>
    <col min="5" max="5" width="21.140625" style="2" customWidth="1"/>
    <col min="6" max="6" width="16.7109375" style="2" customWidth="1"/>
    <col min="7" max="7" width="19" style="2" bestFit="1" customWidth="1"/>
    <col min="8" max="8" width="16.7109375" style="2" bestFit="1" customWidth="1"/>
    <col min="9" max="9" width="10.140625" style="2" bestFit="1" customWidth="1"/>
    <col min="10" max="16384" width="9.140625" style="2"/>
  </cols>
  <sheetData>
    <row r="3" spans="2:9" ht="18.75" x14ac:dyDescent="0.3">
      <c r="B3" s="16"/>
      <c r="F3" s="17"/>
      <c r="G3" s="37" t="s">
        <v>34</v>
      </c>
      <c r="H3" s="37"/>
    </row>
    <row r="4" spans="2:9" ht="18.75" x14ac:dyDescent="0.3">
      <c r="B4" s="16"/>
      <c r="F4" s="17"/>
    </row>
    <row r="5" spans="2:9" ht="62.25" customHeight="1" x14ac:dyDescent="0.25">
      <c r="B5" s="36" t="s">
        <v>29</v>
      </c>
      <c r="C5" s="36"/>
      <c r="D5" s="36"/>
      <c r="E5" s="36"/>
      <c r="F5" s="36"/>
      <c r="G5" s="36"/>
      <c r="H5" s="36"/>
    </row>
    <row r="6" spans="2:9" x14ac:dyDescent="0.25">
      <c r="B6" s="13"/>
      <c r="C6" s="13"/>
      <c r="D6" s="13"/>
      <c r="E6" s="13"/>
      <c r="F6" s="3"/>
      <c r="G6" s="3"/>
      <c r="H6" s="13"/>
    </row>
    <row r="7" spans="2:9" x14ac:dyDescent="0.25">
      <c r="F7" s="3"/>
      <c r="G7" s="3"/>
      <c r="H7" s="14" t="s">
        <v>6</v>
      </c>
    </row>
    <row r="8" spans="2:9" ht="86.25" x14ac:dyDescent="0.25">
      <c r="B8" s="4" t="s">
        <v>0</v>
      </c>
      <c r="C8" s="5" t="s">
        <v>18</v>
      </c>
      <c r="D8" s="5" t="s">
        <v>12</v>
      </c>
      <c r="E8" s="8" t="s">
        <v>15</v>
      </c>
      <c r="F8" s="8" t="s">
        <v>3</v>
      </c>
      <c r="G8" s="8" t="s">
        <v>4</v>
      </c>
      <c r="H8" s="8" t="s">
        <v>28</v>
      </c>
    </row>
    <row r="9" spans="2:9" ht="16.5" customHeight="1" x14ac:dyDescent="0.25"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 t="s">
        <v>5</v>
      </c>
    </row>
    <row r="10" spans="2:9" s="10" customFormat="1" x14ac:dyDescent="0.25">
      <c r="B10" s="11" t="s">
        <v>7</v>
      </c>
      <c r="C10" s="1">
        <f>C11+C12</f>
        <v>903</v>
      </c>
      <c r="D10" s="1">
        <f t="shared" ref="D10:H10" si="0">D11+D12</f>
        <v>293</v>
      </c>
      <c r="E10" s="1">
        <f t="shared" si="0"/>
        <v>142764</v>
      </c>
      <c r="F10" s="1">
        <f t="shared" si="0"/>
        <v>20321</v>
      </c>
      <c r="G10" s="1">
        <f t="shared" si="0"/>
        <v>6887</v>
      </c>
      <c r="H10" s="28">
        <f t="shared" si="0"/>
        <v>169972</v>
      </c>
    </row>
    <row r="11" spans="2:9" s="10" customFormat="1" x14ac:dyDescent="0.25">
      <c r="B11" s="24" t="s">
        <v>16</v>
      </c>
      <c r="C11" s="15">
        <v>903</v>
      </c>
      <c r="D11" s="15">
        <f>281+12</f>
        <v>293</v>
      </c>
      <c r="E11" s="15">
        <f>134114+8650</f>
        <v>142764</v>
      </c>
      <c r="F11" s="15">
        <f>19071+1250</f>
        <v>20321</v>
      </c>
      <c r="G11" s="15">
        <f>6437+450</f>
        <v>6887</v>
      </c>
      <c r="H11" s="29">
        <f>E11+F11+G11</f>
        <v>169972</v>
      </c>
    </row>
    <row r="12" spans="2:9" s="10" customFormat="1" ht="30" x14ac:dyDescent="0.25">
      <c r="B12" s="24" t="s">
        <v>17</v>
      </c>
      <c r="C12" s="15"/>
      <c r="D12" s="15"/>
      <c r="E12" s="15"/>
      <c r="F12" s="15"/>
      <c r="G12" s="15"/>
      <c r="H12" s="29">
        <f>E12+F12+G12</f>
        <v>0</v>
      </c>
      <c r="I12" s="12"/>
    </row>
    <row r="13" spans="2:9" s="10" customFormat="1" x14ac:dyDescent="0.25">
      <c r="B13" s="9" t="s">
        <v>8</v>
      </c>
      <c r="C13" s="1">
        <f>C14+C15+C18</f>
        <v>102</v>
      </c>
      <c r="D13" s="1">
        <f t="shared" ref="D13:H13" si="1">D14+D15+D18</f>
        <v>42</v>
      </c>
      <c r="E13" s="1">
        <f t="shared" si="1"/>
        <v>31283</v>
      </c>
      <c r="F13" s="1">
        <f t="shared" si="1"/>
        <v>4511</v>
      </c>
      <c r="G13" s="1">
        <f t="shared" si="1"/>
        <v>1501</v>
      </c>
      <c r="H13" s="1">
        <f t="shared" si="1"/>
        <v>37295</v>
      </c>
      <c r="I13" s="12"/>
    </row>
    <row r="14" spans="2:9" s="10" customFormat="1" ht="30" customHeight="1" x14ac:dyDescent="0.25">
      <c r="B14" s="9" t="s">
        <v>9</v>
      </c>
      <c r="C14" s="15">
        <v>34</v>
      </c>
      <c r="D14" s="15">
        <v>0</v>
      </c>
      <c r="E14" s="15"/>
      <c r="F14" s="15"/>
      <c r="G14" s="15"/>
      <c r="H14" s="29">
        <f>E14+F14+G14</f>
        <v>0</v>
      </c>
    </row>
    <row r="15" spans="2:9" s="10" customFormat="1" ht="15" customHeight="1" x14ac:dyDescent="0.25">
      <c r="B15" s="9" t="s">
        <v>10</v>
      </c>
      <c r="C15" s="28">
        <f>C16+C17</f>
        <v>64</v>
      </c>
      <c r="D15" s="28">
        <f t="shared" ref="D15:G15" si="2">D16+D17</f>
        <v>38</v>
      </c>
      <c r="E15" s="28">
        <f t="shared" si="2"/>
        <v>28343</v>
      </c>
      <c r="F15" s="28">
        <f t="shared" si="2"/>
        <v>4087</v>
      </c>
      <c r="G15" s="28">
        <f t="shared" si="2"/>
        <v>1360</v>
      </c>
      <c r="H15" s="29">
        <f>H16+H17</f>
        <v>33790</v>
      </c>
    </row>
    <row r="16" spans="2:9" s="10" customFormat="1" x14ac:dyDescent="0.25">
      <c r="B16" s="25" t="s">
        <v>1</v>
      </c>
      <c r="C16" s="15">
        <v>24</v>
      </c>
      <c r="D16" s="15">
        <v>0</v>
      </c>
      <c r="E16" s="15"/>
      <c r="F16" s="15"/>
      <c r="G16" s="15"/>
      <c r="H16" s="29">
        <f t="shared" ref="H16:H21" si="3">E16+F16+G16</f>
        <v>0</v>
      </c>
    </row>
    <row r="17" spans="2:8" s="10" customFormat="1" x14ac:dyDescent="0.25">
      <c r="B17" s="25" t="s">
        <v>2</v>
      </c>
      <c r="C17" s="15">
        <v>40</v>
      </c>
      <c r="D17" s="15">
        <v>38</v>
      </c>
      <c r="E17" s="15">
        <v>28343</v>
      </c>
      <c r="F17" s="15">
        <v>4087</v>
      </c>
      <c r="G17" s="15">
        <v>1360</v>
      </c>
      <c r="H17" s="29">
        <f t="shared" si="3"/>
        <v>33790</v>
      </c>
    </row>
    <row r="18" spans="2:8" s="10" customFormat="1" x14ac:dyDescent="0.25">
      <c r="B18" s="9" t="s">
        <v>11</v>
      </c>
      <c r="C18" s="15">
        <v>4</v>
      </c>
      <c r="D18" s="15">
        <v>4</v>
      </c>
      <c r="E18" s="15">
        <v>2940</v>
      </c>
      <c r="F18" s="15">
        <v>424</v>
      </c>
      <c r="G18" s="15">
        <v>141</v>
      </c>
      <c r="H18" s="29">
        <f t="shared" si="3"/>
        <v>3505</v>
      </c>
    </row>
    <row r="19" spans="2:8" ht="31.5" customHeight="1" x14ac:dyDescent="0.25">
      <c r="B19" s="7" t="s">
        <v>27</v>
      </c>
      <c r="C19" s="6">
        <f>C20+C21</f>
        <v>104</v>
      </c>
      <c r="D19" s="6">
        <f t="shared" ref="D19:H19" si="4">D20+D21</f>
        <v>104</v>
      </c>
      <c r="E19" s="6">
        <f t="shared" si="4"/>
        <v>62400</v>
      </c>
      <c r="F19" s="6">
        <f t="shared" si="4"/>
        <v>8998</v>
      </c>
      <c r="G19" s="6">
        <f t="shared" si="4"/>
        <v>2995</v>
      </c>
      <c r="H19" s="29">
        <f t="shared" si="4"/>
        <v>74393</v>
      </c>
    </row>
    <row r="20" spans="2:8" x14ac:dyDescent="0.25">
      <c r="B20" s="24" t="s">
        <v>16</v>
      </c>
      <c r="C20" s="15">
        <v>104</v>
      </c>
      <c r="D20" s="15">
        <v>104</v>
      </c>
      <c r="E20" s="15">
        <v>62400</v>
      </c>
      <c r="F20" s="15">
        <v>8998</v>
      </c>
      <c r="G20" s="15">
        <v>2995</v>
      </c>
      <c r="H20" s="29">
        <f t="shared" si="3"/>
        <v>74393</v>
      </c>
    </row>
    <row r="21" spans="2:8" ht="30" x14ac:dyDescent="0.25">
      <c r="B21" s="24" t="s">
        <v>17</v>
      </c>
      <c r="C21" s="15"/>
      <c r="D21" s="15"/>
      <c r="E21" s="15"/>
      <c r="F21" s="15"/>
      <c r="G21" s="15"/>
      <c r="H21" s="29">
        <f t="shared" si="3"/>
        <v>0</v>
      </c>
    </row>
    <row r="22" spans="2:8" x14ac:dyDescent="0.25">
      <c r="B22" s="20"/>
      <c r="C22" s="30"/>
      <c r="D22" s="30"/>
      <c r="E22" s="30"/>
      <c r="F22" s="31"/>
      <c r="G22" s="31"/>
      <c r="H22" s="32"/>
    </row>
    <row r="24" spans="2:8" x14ac:dyDescent="0.25">
      <c r="C24" s="18"/>
    </row>
    <row r="25" spans="2:8" x14ac:dyDescent="0.25">
      <c r="C25" s="19"/>
    </row>
    <row r="26" spans="2:8" x14ac:dyDescent="0.25">
      <c r="C26" s="18"/>
    </row>
    <row r="27" spans="2:8" x14ac:dyDescent="0.25">
      <c r="C27" s="18"/>
    </row>
  </sheetData>
  <mergeCells count="2">
    <mergeCell ref="B5:H5"/>
    <mergeCell ref="G3:H3"/>
  </mergeCells>
  <pageMargins left="0.7" right="0.7" top="0.75" bottom="0.75" header="0.3" footer="0.3"/>
  <pageSetup paperSize="9" scale="9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opLeftCell="A3" zoomScaleNormal="100" workbookViewId="0">
      <selection activeCell="B3" sqref="B3"/>
    </sheetView>
  </sheetViews>
  <sheetFormatPr defaultRowHeight="12.75" x14ac:dyDescent="0.25"/>
  <cols>
    <col min="1" max="1" width="2.5703125" style="2" customWidth="1"/>
    <col min="2" max="2" width="39.140625" style="2" customWidth="1"/>
    <col min="3" max="3" width="12.85546875" style="2" customWidth="1"/>
    <col min="4" max="4" width="18.140625" style="2" customWidth="1"/>
    <col min="5" max="5" width="21.140625" style="2" customWidth="1"/>
    <col min="6" max="6" width="16.7109375" style="2" customWidth="1"/>
    <col min="7" max="7" width="19" style="2" bestFit="1" customWidth="1"/>
    <col min="8" max="8" width="16.7109375" style="2" bestFit="1" customWidth="1"/>
    <col min="9" max="9" width="10.140625" style="2" bestFit="1" customWidth="1"/>
    <col min="10" max="16384" width="9.140625" style="2"/>
  </cols>
  <sheetData>
    <row r="1" spans="2:9" ht="15" x14ac:dyDescent="0.25"/>
    <row r="2" spans="2:9" ht="15" x14ac:dyDescent="0.25"/>
    <row r="3" spans="2:9" ht="18.75" x14ac:dyDescent="0.3">
      <c r="B3" s="16"/>
      <c r="F3" s="17"/>
      <c r="G3" s="38" t="s">
        <v>35</v>
      </c>
      <c r="H3" s="38"/>
    </row>
    <row r="4" spans="2:9" ht="18.75" x14ac:dyDescent="0.3">
      <c r="B4" s="16"/>
      <c r="F4" s="17"/>
      <c r="G4" s="26"/>
    </row>
    <row r="5" spans="2:9" ht="62.25" customHeight="1" x14ac:dyDescent="0.25">
      <c r="B5" s="36" t="s">
        <v>30</v>
      </c>
      <c r="C5" s="36"/>
      <c r="D5" s="36"/>
      <c r="E5" s="36"/>
      <c r="F5" s="36"/>
      <c r="G5" s="36"/>
      <c r="H5" s="36"/>
    </row>
    <row r="6" spans="2:9" ht="15" x14ac:dyDescent="0.25">
      <c r="B6" s="13"/>
      <c r="C6" s="13"/>
      <c r="D6" s="13"/>
      <c r="E6" s="13"/>
      <c r="F6" s="3"/>
      <c r="G6" s="3"/>
      <c r="H6" s="13"/>
    </row>
    <row r="7" spans="2:9" ht="15" x14ac:dyDescent="0.25">
      <c r="F7" s="3"/>
      <c r="G7" s="3"/>
      <c r="H7" s="14" t="s">
        <v>6</v>
      </c>
    </row>
    <row r="8" spans="2:9" ht="86.25" x14ac:dyDescent="0.25">
      <c r="B8" s="4" t="s">
        <v>0</v>
      </c>
      <c r="C8" s="5" t="s">
        <v>18</v>
      </c>
      <c r="D8" s="5" t="s">
        <v>20</v>
      </c>
      <c r="E8" s="8" t="s">
        <v>19</v>
      </c>
      <c r="F8" s="8" t="s">
        <v>3</v>
      </c>
      <c r="G8" s="8" t="s">
        <v>4</v>
      </c>
      <c r="H8" s="8" t="s">
        <v>28</v>
      </c>
    </row>
    <row r="9" spans="2:9" ht="16.5" customHeight="1" x14ac:dyDescent="0.25"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 t="s">
        <v>5</v>
      </c>
    </row>
    <row r="10" spans="2:9" s="10" customFormat="1" ht="15" x14ac:dyDescent="0.25">
      <c r="B10" s="11" t="s">
        <v>7</v>
      </c>
      <c r="C10" s="1">
        <f>C11+C12</f>
        <v>903</v>
      </c>
      <c r="D10" s="1">
        <f t="shared" ref="D10:H10" si="0">D11+D12</f>
        <v>293</v>
      </c>
      <c r="E10" s="1">
        <f t="shared" si="0"/>
        <v>153774</v>
      </c>
      <c r="F10" s="1">
        <f t="shared" si="0"/>
        <v>21887</v>
      </c>
      <c r="G10" s="1">
        <f t="shared" si="0"/>
        <v>7416</v>
      </c>
      <c r="H10" s="28">
        <f t="shared" si="0"/>
        <v>183077</v>
      </c>
    </row>
    <row r="11" spans="2:9" s="10" customFormat="1" ht="15" x14ac:dyDescent="0.25">
      <c r="B11" s="24" t="s">
        <v>16</v>
      </c>
      <c r="C11" s="15">
        <v>903</v>
      </c>
      <c r="D11" s="15">
        <f>281+12</f>
        <v>293</v>
      </c>
      <c r="E11" s="15">
        <f>145124+8650</f>
        <v>153774</v>
      </c>
      <c r="F11" s="15">
        <f>20637+1250</f>
        <v>21887</v>
      </c>
      <c r="G11" s="15">
        <f>6966+450</f>
        <v>7416</v>
      </c>
      <c r="H11" s="29">
        <f>E11+F11+G11</f>
        <v>183077</v>
      </c>
    </row>
    <row r="12" spans="2:9" s="10" customFormat="1" ht="30" x14ac:dyDescent="0.25">
      <c r="B12" s="24" t="s">
        <v>17</v>
      </c>
      <c r="C12" s="15"/>
      <c r="D12" s="15"/>
      <c r="E12" s="15"/>
      <c r="F12" s="15"/>
      <c r="G12" s="15"/>
      <c r="H12" s="29">
        <f>E12+F12+G12</f>
        <v>0</v>
      </c>
      <c r="I12" s="12"/>
    </row>
    <row r="13" spans="2:9" s="10" customFormat="1" ht="15" x14ac:dyDescent="0.25">
      <c r="B13" s="9" t="s">
        <v>8</v>
      </c>
      <c r="C13" s="1">
        <f>C14+C15+C18</f>
        <v>102</v>
      </c>
      <c r="D13" s="1">
        <f t="shared" ref="D13:H13" si="1">D14+D15+D18</f>
        <v>102</v>
      </c>
      <c r="E13" s="1">
        <f t="shared" si="1"/>
        <v>49428</v>
      </c>
      <c r="F13" s="1">
        <f t="shared" si="1"/>
        <v>7139</v>
      </c>
      <c r="G13" s="1">
        <f t="shared" si="1"/>
        <v>2377</v>
      </c>
      <c r="H13" s="1">
        <f t="shared" si="1"/>
        <v>58944</v>
      </c>
      <c r="I13" s="12"/>
    </row>
    <row r="14" spans="2:9" s="10" customFormat="1" ht="30" customHeight="1" x14ac:dyDescent="0.25">
      <c r="B14" s="9" t="s">
        <v>9</v>
      </c>
      <c r="C14" s="15">
        <v>34</v>
      </c>
      <c r="D14" s="15">
        <v>34</v>
      </c>
      <c r="E14" s="15">
        <v>7657</v>
      </c>
      <c r="F14" s="15">
        <v>1104</v>
      </c>
      <c r="G14" s="15">
        <v>368</v>
      </c>
      <c r="H14" s="29">
        <f>E14+F14+G14</f>
        <v>9129</v>
      </c>
    </row>
    <row r="15" spans="2:9" s="10" customFormat="1" ht="16.5" customHeight="1" x14ac:dyDescent="0.25">
      <c r="B15" s="9" t="s">
        <v>10</v>
      </c>
      <c r="C15" s="28">
        <f>C16+C17</f>
        <v>64</v>
      </c>
      <c r="D15" s="28">
        <f t="shared" ref="D15:G15" si="2">D16+D17</f>
        <v>64</v>
      </c>
      <c r="E15" s="28">
        <f t="shared" si="2"/>
        <v>38863</v>
      </c>
      <c r="F15" s="28">
        <f t="shared" si="2"/>
        <v>5604</v>
      </c>
      <c r="G15" s="28">
        <f t="shared" si="2"/>
        <v>1866</v>
      </c>
      <c r="H15" s="29">
        <f>H16+H17</f>
        <v>46333</v>
      </c>
    </row>
    <row r="16" spans="2:9" s="10" customFormat="1" ht="15" x14ac:dyDescent="0.25">
      <c r="B16" s="25" t="s">
        <v>1</v>
      </c>
      <c r="C16" s="15">
        <v>24</v>
      </c>
      <c r="D16" s="15">
        <v>24</v>
      </c>
      <c r="E16" s="15">
        <v>5663</v>
      </c>
      <c r="F16" s="15">
        <v>817</v>
      </c>
      <c r="G16" s="15">
        <v>272</v>
      </c>
      <c r="H16" s="29">
        <f t="shared" ref="H16:H21" si="3">E16+F16+G16</f>
        <v>6752</v>
      </c>
    </row>
    <row r="17" spans="2:8" s="10" customFormat="1" ht="15" x14ac:dyDescent="0.25">
      <c r="B17" s="25" t="s">
        <v>2</v>
      </c>
      <c r="C17" s="15">
        <v>40</v>
      </c>
      <c r="D17" s="15">
        <v>40</v>
      </c>
      <c r="E17" s="15">
        <v>33200</v>
      </c>
      <c r="F17" s="15">
        <v>4787</v>
      </c>
      <c r="G17" s="15">
        <v>1594</v>
      </c>
      <c r="H17" s="29">
        <f t="shared" si="3"/>
        <v>39581</v>
      </c>
    </row>
    <row r="18" spans="2:8" s="10" customFormat="1" ht="15" x14ac:dyDescent="0.25">
      <c r="B18" s="9" t="s">
        <v>11</v>
      </c>
      <c r="C18" s="15">
        <v>4</v>
      </c>
      <c r="D18" s="15">
        <v>4</v>
      </c>
      <c r="E18" s="15">
        <v>2908</v>
      </c>
      <c r="F18" s="15">
        <v>431</v>
      </c>
      <c r="G18" s="15">
        <v>143</v>
      </c>
      <c r="H18" s="29">
        <f t="shared" si="3"/>
        <v>3482</v>
      </c>
    </row>
    <row r="19" spans="2:8" ht="28.5" customHeight="1" x14ac:dyDescent="0.25">
      <c r="B19" s="7" t="s">
        <v>27</v>
      </c>
      <c r="C19" s="6">
        <f>C20+C21</f>
        <v>104</v>
      </c>
      <c r="D19" s="6">
        <f t="shared" ref="D19:H19" si="4">D20+D21</f>
        <v>104</v>
      </c>
      <c r="E19" s="6">
        <f t="shared" si="4"/>
        <v>62400</v>
      </c>
      <c r="F19" s="6">
        <f t="shared" si="4"/>
        <v>8998</v>
      </c>
      <c r="G19" s="6">
        <f t="shared" si="4"/>
        <v>2995</v>
      </c>
      <c r="H19" s="29">
        <f t="shared" si="4"/>
        <v>74393</v>
      </c>
    </row>
    <row r="20" spans="2:8" ht="15" x14ac:dyDescent="0.25">
      <c r="B20" s="24" t="s">
        <v>16</v>
      </c>
      <c r="C20" s="15">
        <v>104</v>
      </c>
      <c r="D20" s="15">
        <v>104</v>
      </c>
      <c r="E20" s="15">
        <v>62400</v>
      </c>
      <c r="F20" s="15">
        <v>8998</v>
      </c>
      <c r="G20" s="15">
        <v>2995</v>
      </c>
      <c r="H20" s="29">
        <f t="shared" si="3"/>
        <v>74393</v>
      </c>
    </row>
    <row r="21" spans="2:8" ht="30" x14ac:dyDescent="0.25">
      <c r="B21" s="24" t="s">
        <v>17</v>
      </c>
      <c r="C21" s="15"/>
      <c r="D21" s="15"/>
      <c r="E21" s="15"/>
      <c r="F21" s="15"/>
      <c r="G21" s="15"/>
      <c r="H21" s="29">
        <f t="shared" si="3"/>
        <v>0</v>
      </c>
    </row>
    <row r="22" spans="2:8" ht="15" x14ac:dyDescent="0.25">
      <c r="B22" s="20"/>
      <c r="C22" s="30"/>
      <c r="D22" s="30"/>
      <c r="E22" s="30"/>
      <c r="F22" s="31"/>
      <c r="G22" s="31"/>
      <c r="H22" s="32"/>
    </row>
    <row r="24" spans="2:8" ht="15" x14ac:dyDescent="0.25">
      <c r="C24" s="18"/>
    </row>
    <row r="25" spans="2:8" ht="15" x14ac:dyDescent="0.25">
      <c r="C25" s="19"/>
    </row>
    <row r="26" spans="2:8" ht="15" x14ac:dyDescent="0.25">
      <c r="C26" s="18"/>
    </row>
    <row r="27" spans="2:8" ht="15" x14ac:dyDescent="0.25">
      <c r="C27" s="18"/>
    </row>
  </sheetData>
  <mergeCells count="2">
    <mergeCell ref="B5:H5"/>
    <mergeCell ref="G3:H3"/>
  </mergeCells>
  <pageMargins left="0.7" right="0.7" top="0.75" bottom="0.75" header="0.3" footer="0.3"/>
  <pageSetup paperSize="9" scale="91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abSelected="1" topLeftCell="A6" zoomScaleNormal="100" workbookViewId="0">
      <selection activeCell="K6" sqref="K6"/>
    </sheetView>
  </sheetViews>
  <sheetFormatPr defaultRowHeight="12.75" x14ac:dyDescent="0.25"/>
  <cols>
    <col min="1" max="1" width="2.5703125" style="2" customWidth="1"/>
    <col min="2" max="2" width="39.140625" style="2" customWidth="1"/>
    <col min="3" max="3" width="12.85546875" style="2" customWidth="1"/>
    <col min="4" max="4" width="18.140625" style="2" customWidth="1"/>
    <col min="5" max="5" width="21.140625" style="2" customWidth="1"/>
    <col min="6" max="6" width="16.7109375" style="2" customWidth="1"/>
    <col min="7" max="7" width="19" style="2" bestFit="1" customWidth="1"/>
    <col min="8" max="8" width="16.7109375" style="2" bestFit="1" customWidth="1"/>
    <col min="9" max="9" width="10.140625" style="2" bestFit="1" customWidth="1"/>
    <col min="10" max="16384" width="9.140625" style="2"/>
  </cols>
  <sheetData>
    <row r="1" spans="2:9" ht="15" x14ac:dyDescent="0.25"/>
    <row r="2" spans="2:9" ht="15" x14ac:dyDescent="0.25"/>
    <row r="3" spans="2:9" ht="18.75" x14ac:dyDescent="0.3">
      <c r="B3" s="16"/>
      <c r="F3" s="17"/>
      <c r="G3" s="37" t="s">
        <v>36</v>
      </c>
      <c r="H3" s="37"/>
    </row>
    <row r="4" spans="2:9" ht="18.75" x14ac:dyDescent="0.3">
      <c r="B4" s="16"/>
      <c r="F4" s="17"/>
    </row>
    <row r="5" spans="2:9" ht="62.25" customHeight="1" x14ac:dyDescent="0.25">
      <c r="B5" s="36" t="s">
        <v>31</v>
      </c>
      <c r="C5" s="36"/>
      <c r="D5" s="36"/>
      <c r="E5" s="36"/>
      <c r="F5" s="36"/>
      <c r="G5" s="36"/>
      <c r="H5" s="36"/>
    </row>
    <row r="6" spans="2:9" ht="15" x14ac:dyDescent="0.25">
      <c r="B6" s="13"/>
      <c r="C6" s="13"/>
      <c r="D6" s="13"/>
      <c r="E6" s="13"/>
      <c r="F6" s="3"/>
      <c r="G6" s="3"/>
      <c r="H6" s="13"/>
    </row>
    <row r="7" spans="2:9" ht="15" x14ac:dyDescent="0.25">
      <c r="F7" s="3"/>
      <c r="G7" s="3"/>
      <c r="H7" s="14" t="s">
        <v>6</v>
      </c>
    </row>
    <row r="8" spans="2:9" ht="86.25" x14ac:dyDescent="0.25">
      <c r="B8" s="4" t="s">
        <v>0</v>
      </c>
      <c r="C8" s="5" t="s">
        <v>18</v>
      </c>
      <c r="D8" s="5" t="s">
        <v>21</v>
      </c>
      <c r="E8" s="8" t="s">
        <v>22</v>
      </c>
      <c r="F8" s="8" t="s">
        <v>3</v>
      </c>
      <c r="G8" s="8" t="s">
        <v>4</v>
      </c>
      <c r="H8" s="8" t="s">
        <v>28</v>
      </c>
    </row>
    <row r="9" spans="2:9" ht="16.5" customHeight="1" x14ac:dyDescent="0.25"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 t="s">
        <v>5</v>
      </c>
    </row>
    <row r="10" spans="2:9" s="10" customFormat="1" ht="15" x14ac:dyDescent="0.25">
      <c r="B10" s="11" t="s">
        <v>7</v>
      </c>
      <c r="C10" s="1">
        <f>C11+C12</f>
        <v>903</v>
      </c>
      <c r="D10" s="1">
        <f t="shared" ref="D10:H10" si="0">D11+D12</f>
        <v>293</v>
      </c>
      <c r="E10" s="1">
        <f t="shared" si="0"/>
        <v>149939</v>
      </c>
      <c r="F10" s="1">
        <f t="shared" si="0"/>
        <v>21341</v>
      </c>
      <c r="G10" s="1">
        <f t="shared" si="0"/>
        <v>7232</v>
      </c>
      <c r="H10" s="28">
        <f t="shared" si="0"/>
        <v>178512</v>
      </c>
    </row>
    <row r="11" spans="2:9" s="10" customFormat="1" ht="15" x14ac:dyDescent="0.25">
      <c r="B11" s="24" t="s">
        <v>16</v>
      </c>
      <c r="C11" s="15">
        <v>903</v>
      </c>
      <c r="D11" s="15">
        <f>281+12</f>
        <v>293</v>
      </c>
      <c r="E11" s="15">
        <f>141289+8650</f>
        <v>149939</v>
      </c>
      <c r="F11" s="15">
        <f>20091+1250</f>
        <v>21341</v>
      </c>
      <c r="G11" s="15">
        <f>6782+450</f>
        <v>7232</v>
      </c>
      <c r="H11" s="29">
        <f>E11+F11+G11</f>
        <v>178512</v>
      </c>
    </row>
    <row r="12" spans="2:9" s="10" customFormat="1" ht="30" x14ac:dyDescent="0.25">
      <c r="B12" s="24" t="s">
        <v>17</v>
      </c>
      <c r="C12" s="15"/>
      <c r="D12" s="15"/>
      <c r="E12" s="15"/>
      <c r="F12" s="15"/>
      <c r="G12" s="15"/>
      <c r="H12" s="29">
        <f>E12+F12+G12</f>
        <v>0</v>
      </c>
      <c r="I12" s="12"/>
    </row>
    <row r="13" spans="2:9" s="10" customFormat="1" ht="15" x14ac:dyDescent="0.25">
      <c r="B13" s="9" t="s">
        <v>8</v>
      </c>
      <c r="C13" s="1">
        <f>C14+C15+C18</f>
        <v>102</v>
      </c>
      <c r="D13" s="1">
        <f t="shared" ref="D13:H13" si="1">D14+D15+D18</f>
        <v>102</v>
      </c>
      <c r="E13" s="1">
        <f t="shared" si="1"/>
        <v>69881</v>
      </c>
      <c r="F13" s="1">
        <f t="shared" si="1"/>
        <v>10077</v>
      </c>
      <c r="G13" s="1">
        <f t="shared" si="1"/>
        <v>3354</v>
      </c>
      <c r="H13" s="1">
        <f t="shared" si="1"/>
        <v>83312</v>
      </c>
      <c r="I13" s="12"/>
    </row>
    <row r="14" spans="2:9" s="10" customFormat="1" ht="30" customHeight="1" x14ac:dyDescent="0.25">
      <c r="B14" s="9" t="s">
        <v>9</v>
      </c>
      <c r="C14" s="15">
        <v>34</v>
      </c>
      <c r="D14" s="15">
        <v>34</v>
      </c>
      <c r="E14" s="15">
        <v>23489</v>
      </c>
      <c r="F14" s="15">
        <v>3387</v>
      </c>
      <c r="G14" s="15">
        <v>1127</v>
      </c>
      <c r="H14" s="29">
        <f>E14+F14+G14</f>
        <v>28003</v>
      </c>
    </row>
    <row r="15" spans="2:9" s="10" customFormat="1" ht="15.75" customHeight="1" x14ac:dyDescent="0.25">
      <c r="B15" s="9" t="s">
        <v>10</v>
      </c>
      <c r="C15" s="28">
        <f>C16+C17</f>
        <v>64</v>
      </c>
      <c r="D15" s="28">
        <f t="shared" ref="D15:G15" si="2">D16+D17</f>
        <v>64</v>
      </c>
      <c r="E15" s="28">
        <f t="shared" si="2"/>
        <v>43896</v>
      </c>
      <c r="F15" s="28">
        <f t="shared" si="2"/>
        <v>6330</v>
      </c>
      <c r="G15" s="28">
        <f t="shared" si="2"/>
        <v>2107</v>
      </c>
      <c r="H15" s="29">
        <f>H16+H17</f>
        <v>52333</v>
      </c>
    </row>
    <row r="16" spans="2:9" s="10" customFormat="1" ht="15" x14ac:dyDescent="0.25">
      <c r="B16" s="25" t="s">
        <v>1</v>
      </c>
      <c r="C16" s="15">
        <v>24</v>
      </c>
      <c r="D16" s="15">
        <v>24</v>
      </c>
      <c r="E16" s="15">
        <v>18176</v>
      </c>
      <c r="F16" s="15">
        <v>2621</v>
      </c>
      <c r="G16" s="15">
        <v>872</v>
      </c>
      <c r="H16" s="29">
        <f t="shared" ref="H16:H21" si="3">E16+F16+G16</f>
        <v>21669</v>
      </c>
    </row>
    <row r="17" spans="2:8" s="10" customFormat="1" ht="15" x14ac:dyDescent="0.25">
      <c r="B17" s="25" t="s">
        <v>2</v>
      </c>
      <c r="C17" s="15">
        <v>40</v>
      </c>
      <c r="D17" s="15">
        <v>40</v>
      </c>
      <c r="E17" s="15">
        <v>25720</v>
      </c>
      <c r="F17" s="15">
        <v>3709</v>
      </c>
      <c r="G17" s="15">
        <v>1235</v>
      </c>
      <c r="H17" s="29">
        <f t="shared" si="3"/>
        <v>30664</v>
      </c>
    </row>
    <row r="18" spans="2:8" s="10" customFormat="1" ht="15" x14ac:dyDescent="0.25">
      <c r="B18" s="9" t="s">
        <v>11</v>
      </c>
      <c r="C18" s="15">
        <v>4</v>
      </c>
      <c r="D18" s="15">
        <v>4</v>
      </c>
      <c r="E18" s="15">
        <v>2496</v>
      </c>
      <c r="F18" s="15">
        <v>360</v>
      </c>
      <c r="G18" s="15">
        <v>120</v>
      </c>
      <c r="H18" s="29">
        <f t="shared" si="3"/>
        <v>2976</v>
      </c>
    </row>
    <row r="19" spans="2:8" ht="32.25" customHeight="1" x14ac:dyDescent="0.25">
      <c r="B19" s="7" t="s">
        <v>27</v>
      </c>
      <c r="C19" s="6">
        <f>C20+C21</f>
        <v>104</v>
      </c>
      <c r="D19" s="6">
        <f t="shared" ref="D19:H19" si="4">D20+D21</f>
        <v>104</v>
      </c>
      <c r="E19" s="6">
        <f t="shared" si="4"/>
        <v>49920</v>
      </c>
      <c r="F19" s="6">
        <f t="shared" si="4"/>
        <v>7198</v>
      </c>
      <c r="G19" s="6">
        <f t="shared" si="4"/>
        <v>2396</v>
      </c>
      <c r="H19" s="29">
        <f t="shared" si="4"/>
        <v>59514</v>
      </c>
    </row>
    <row r="20" spans="2:8" ht="15" x14ac:dyDescent="0.25">
      <c r="B20" s="24" t="s">
        <v>16</v>
      </c>
      <c r="C20" s="15">
        <v>104</v>
      </c>
      <c r="D20" s="15">
        <v>104</v>
      </c>
      <c r="E20" s="15">
        <v>49920</v>
      </c>
      <c r="F20" s="15">
        <v>7198</v>
      </c>
      <c r="G20" s="15">
        <v>2396</v>
      </c>
      <c r="H20" s="29">
        <f t="shared" si="3"/>
        <v>59514</v>
      </c>
    </row>
    <row r="21" spans="2:8" ht="30" x14ac:dyDescent="0.25">
      <c r="B21" s="24" t="s">
        <v>17</v>
      </c>
      <c r="C21" s="15"/>
      <c r="D21" s="15"/>
      <c r="E21" s="15"/>
      <c r="F21" s="15"/>
      <c r="G21" s="15"/>
      <c r="H21" s="29">
        <f t="shared" si="3"/>
        <v>0</v>
      </c>
    </row>
    <row r="22" spans="2:8" ht="15" x14ac:dyDescent="0.25">
      <c r="B22" s="20"/>
      <c r="C22" s="30"/>
      <c r="D22" s="30"/>
      <c r="E22" s="30"/>
      <c r="F22" s="31"/>
      <c r="G22" s="31"/>
      <c r="H22" s="32"/>
    </row>
    <row r="23" spans="2:8" ht="15" x14ac:dyDescent="0.25">
      <c r="B23" s="20"/>
      <c r="C23" s="21"/>
      <c r="D23" s="21"/>
      <c r="E23" s="21"/>
      <c r="F23" s="22"/>
      <c r="G23" s="22"/>
      <c r="H23" s="23"/>
    </row>
    <row r="24" spans="2:8" ht="15" x14ac:dyDescent="0.25">
      <c r="C24" s="18"/>
    </row>
    <row r="25" spans="2:8" ht="15" x14ac:dyDescent="0.25">
      <c r="C25" s="19"/>
    </row>
    <row r="26" spans="2:8" ht="15" x14ac:dyDescent="0.25">
      <c r="C26" s="18"/>
    </row>
    <row r="27" spans="2:8" ht="15" x14ac:dyDescent="0.25">
      <c r="C27" s="18"/>
    </row>
  </sheetData>
  <mergeCells count="2">
    <mergeCell ref="B5:H5"/>
    <mergeCell ref="G3:H3"/>
  </mergeCells>
  <pageMargins left="0.7" right="0.7" top="0.75" bottom="0.75" header="0.3" footer="0.3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2019-2021</vt:lpstr>
      <vt:lpstr>2019</vt:lpstr>
      <vt:lpstr>2020</vt:lpstr>
      <vt:lpstr>2021</vt:lpstr>
    </vt:vector>
  </TitlesOfParts>
  <Company>Ministry of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Даниела Николова</cp:lastModifiedBy>
  <cp:lastPrinted>2018-02-28T07:49:41Z</cp:lastPrinted>
  <dcterms:created xsi:type="dcterms:W3CDTF">2011-08-01T06:49:13Z</dcterms:created>
  <dcterms:modified xsi:type="dcterms:W3CDTF">2018-02-28T07:49:46Z</dcterms:modified>
</cp:coreProperties>
</file>