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980" windowHeight="8070"/>
  </bookViews>
  <sheets>
    <sheet name="Лист2" sheetId="6" r:id="rId1"/>
  </sheets>
  <definedNames>
    <definedName name="_xlnm.Print_Area" localSheetId="0">Лист2!$A$1:$N$226</definedName>
  </definedNames>
  <calcPr calcId="145621"/>
</workbook>
</file>

<file path=xl/calcChain.xml><?xml version="1.0" encoding="utf-8"?>
<calcChain xmlns="http://schemas.openxmlformats.org/spreadsheetml/2006/main">
  <c r="F157" i="6" l="1"/>
  <c r="D157" i="6" s="1"/>
  <c r="F30" i="6" l="1"/>
  <c r="F156" i="6" l="1"/>
  <c r="D156" i="6" s="1"/>
  <c r="N126" i="6" l="1"/>
  <c r="M126" i="6"/>
  <c r="L126" i="6"/>
  <c r="K126" i="6"/>
  <c r="J126" i="6"/>
  <c r="I126" i="6"/>
  <c r="H126" i="6"/>
  <c r="G126" i="6"/>
  <c r="E126" i="6"/>
  <c r="F29" i="6" l="1"/>
  <c r="N133" i="6"/>
  <c r="M133" i="6"/>
  <c r="L133" i="6"/>
  <c r="K133" i="6"/>
  <c r="J133" i="6"/>
  <c r="I133" i="6"/>
  <c r="H133" i="6"/>
  <c r="G133" i="6"/>
  <c r="E133" i="6"/>
  <c r="D133" i="6"/>
  <c r="F13" i="6"/>
  <c r="F74" i="6"/>
  <c r="F86" i="6"/>
  <c r="D86" i="6" s="1"/>
  <c r="N10" i="6"/>
  <c r="M10" i="6"/>
  <c r="L10" i="6"/>
  <c r="K10" i="6"/>
  <c r="J10" i="6"/>
  <c r="I10" i="6"/>
  <c r="H10" i="6"/>
  <c r="G10" i="6"/>
  <c r="E10" i="6"/>
  <c r="D10" i="6"/>
  <c r="F32" i="6"/>
  <c r="F31" i="6"/>
  <c r="F28" i="6"/>
  <c r="D28" i="6" s="1"/>
  <c r="F42" i="6"/>
  <c r="F41" i="6"/>
  <c r="F40" i="6"/>
  <c r="F39" i="6"/>
  <c r="F38" i="6"/>
  <c r="F37" i="6"/>
  <c r="F36" i="6"/>
  <c r="F35" i="6"/>
  <c r="F34" i="6"/>
  <c r="F33" i="6"/>
  <c r="F113" i="6"/>
  <c r="D113" i="6" s="1"/>
  <c r="F14" i="6"/>
  <c r="F12" i="6"/>
  <c r="F11" i="6"/>
  <c r="F10" i="6" l="1"/>
  <c r="F155" i="6" l="1"/>
  <c r="D155" i="6" s="1"/>
  <c r="F159" i="6"/>
  <c r="F158" i="6"/>
  <c r="F18" i="6" l="1"/>
  <c r="D18" i="6" s="1"/>
  <c r="E16" i="6" l="1"/>
  <c r="E15" i="6" s="1"/>
  <c r="N179" i="6" l="1"/>
  <c r="M179" i="6"/>
  <c r="L179" i="6"/>
  <c r="K179" i="6"/>
  <c r="J179" i="6"/>
  <c r="I179" i="6"/>
  <c r="H179" i="6"/>
  <c r="G179" i="6"/>
  <c r="E179" i="6"/>
  <c r="N183" i="6"/>
  <c r="M183" i="6"/>
  <c r="L183" i="6"/>
  <c r="K183" i="6"/>
  <c r="J183" i="6"/>
  <c r="I183" i="6"/>
  <c r="H183" i="6"/>
  <c r="G183" i="6"/>
  <c r="E183" i="6"/>
  <c r="G143" i="6"/>
  <c r="G15" i="6"/>
  <c r="F153" i="6"/>
  <c r="F154" i="6"/>
  <c r="D154" i="6" s="1"/>
  <c r="F187" i="6"/>
  <c r="D187" i="6" s="1"/>
  <c r="F186" i="6"/>
  <c r="D186" i="6" s="1"/>
  <c r="F185" i="6"/>
  <c r="D185" i="6" s="1"/>
  <c r="F188" i="6"/>
  <c r="D188" i="6" s="1"/>
  <c r="N50" i="6"/>
  <c r="M50" i="6"/>
  <c r="L50" i="6"/>
  <c r="K50" i="6"/>
  <c r="J50" i="6"/>
  <c r="I50" i="6"/>
  <c r="H50" i="6"/>
  <c r="G50" i="6"/>
  <c r="E50" i="6"/>
  <c r="F52" i="6"/>
  <c r="D52" i="6" s="1"/>
  <c r="D50" i="6" s="1"/>
  <c r="F181" i="6"/>
  <c r="D181" i="6" s="1"/>
  <c r="F180" i="6"/>
  <c r="D180" i="6" s="1"/>
  <c r="F139" i="6"/>
  <c r="D139" i="6" s="1"/>
  <c r="F152" i="6"/>
  <c r="D152" i="6" s="1"/>
  <c r="F151" i="6"/>
  <c r="D151" i="6" s="1"/>
  <c r="F150" i="6"/>
  <c r="D150" i="6" s="1"/>
  <c r="F149" i="6"/>
  <c r="D149" i="6" s="1"/>
  <c r="F49" i="6"/>
  <c r="D49" i="6" s="1"/>
  <c r="F48" i="6"/>
  <c r="D48" i="6" s="1"/>
  <c r="F47" i="6"/>
  <c r="D47" i="6" s="1"/>
  <c r="F46" i="6"/>
  <c r="D46" i="6" s="1"/>
  <c r="F45" i="6"/>
  <c r="D45" i="6" s="1"/>
  <c r="F44" i="6"/>
  <c r="D44" i="6" s="1"/>
  <c r="F43" i="6"/>
  <c r="D43" i="6" s="1"/>
  <c r="F27" i="6"/>
  <c r="D27" i="6" s="1"/>
  <c r="F26" i="6"/>
  <c r="D26" i="6" s="1"/>
  <c r="F25" i="6"/>
  <c r="D25" i="6" s="1"/>
  <c r="F24" i="6"/>
  <c r="D24" i="6" s="1"/>
  <c r="F23" i="6"/>
  <c r="D23" i="6" s="1"/>
  <c r="F22" i="6"/>
  <c r="D22" i="6" s="1"/>
  <c r="F21" i="6"/>
  <c r="D21" i="6" s="1"/>
  <c r="F20" i="6"/>
  <c r="D20" i="6" s="1"/>
  <c r="F19" i="6"/>
  <c r="D19" i="6" s="1"/>
  <c r="F122" i="6"/>
  <c r="D122" i="6" s="1"/>
  <c r="F121" i="6"/>
  <c r="D121" i="6" s="1"/>
  <c r="F120" i="6"/>
  <c r="D120" i="6" s="1"/>
  <c r="F119" i="6"/>
  <c r="D119" i="6" s="1"/>
  <c r="F118" i="6"/>
  <c r="D118" i="6" s="1"/>
  <c r="F117" i="6"/>
  <c r="D117" i="6" s="1"/>
  <c r="F94" i="6"/>
  <c r="D94" i="6" s="1"/>
  <c r="D93" i="6" s="1"/>
  <c r="N93" i="6"/>
  <c r="M93" i="6"/>
  <c r="L93" i="6"/>
  <c r="K93" i="6"/>
  <c r="J93" i="6"/>
  <c r="I93" i="6"/>
  <c r="H93" i="6"/>
  <c r="G93" i="6"/>
  <c r="E93" i="6"/>
  <c r="F92" i="6"/>
  <c r="D92" i="6" s="1"/>
  <c r="D91" i="6" s="1"/>
  <c r="N91" i="6"/>
  <c r="M91" i="6"/>
  <c r="L91" i="6"/>
  <c r="K91" i="6"/>
  <c r="J91" i="6"/>
  <c r="I91" i="6"/>
  <c r="H91" i="6"/>
  <c r="G91" i="6"/>
  <c r="E91" i="6"/>
  <c r="F77" i="6"/>
  <c r="D77" i="6" s="1"/>
  <c r="F76" i="6"/>
  <c r="D76" i="6" s="1"/>
  <c r="N75" i="6"/>
  <c r="M75" i="6"/>
  <c r="L75" i="6"/>
  <c r="K75" i="6"/>
  <c r="J75" i="6"/>
  <c r="I75" i="6"/>
  <c r="H75" i="6"/>
  <c r="G75" i="6"/>
  <c r="E75" i="6"/>
  <c r="F66" i="6"/>
  <c r="D66" i="6" s="1"/>
  <c r="F65" i="6"/>
  <c r="D65" i="6" s="1"/>
  <c r="F64" i="6"/>
  <c r="D64" i="6" s="1"/>
  <c r="F70" i="6"/>
  <c r="D70" i="6" s="1"/>
  <c r="F69" i="6"/>
  <c r="D69" i="6" s="1"/>
  <c r="F68" i="6"/>
  <c r="D68" i="6" s="1"/>
  <c r="F67" i="6"/>
  <c r="D67" i="6" s="1"/>
  <c r="F214" i="6"/>
  <c r="D214" i="6" s="1"/>
  <c r="D213" i="6" s="1"/>
  <c r="D212" i="6" s="1"/>
  <c r="N213" i="6"/>
  <c r="N212" i="6" s="1"/>
  <c r="M213" i="6"/>
  <c r="M212" i="6" s="1"/>
  <c r="L213" i="6"/>
  <c r="L212" i="6" s="1"/>
  <c r="K213" i="6"/>
  <c r="K212" i="6" s="1"/>
  <c r="J213" i="6"/>
  <c r="J212" i="6" s="1"/>
  <c r="I213" i="6"/>
  <c r="I212" i="6" s="1"/>
  <c r="H213" i="6"/>
  <c r="H212" i="6" s="1"/>
  <c r="G213" i="6"/>
  <c r="E213" i="6"/>
  <c r="E212" i="6" s="1"/>
  <c r="F85" i="6"/>
  <c r="D85" i="6" s="1"/>
  <c r="F84" i="6"/>
  <c r="D84" i="6" s="1"/>
  <c r="F83" i="6"/>
  <c r="D83" i="6" s="1"/>
  <c r="F82" i="6"/>
  <c r="D82" i="6" s="1"/>
  <c r="F179" i="6" l="1"/>
  <c r="D179" i="6"/>
  <c r="F91" i="6"/>
  <c r="F93" i="6"/>
  <c r="F75" i="6"/>
  <c r="D75" i="6"/>
  <c r="F213" i="6"/>
  <c r="F212" i="6" s="1"/>
  <c r="G212" i="6"/>
  <c r="N209" i="6"/>
  <c r="M209" i="6"/>
  <c r="L209" i="6"/>
  <c r="K209" i="6"/>
  <c r="J209" i="6"/>
  <c r="I209" i="6"/>
  <c r="H209" i="6"/>
  <c r="G209" i="6"/>
  <c r="E209" i="6"/>
  <c r="D209" i="6"/>
  <c r="F211" i="6"/>
  <c r="F61" i="6"/>
  <c r="N60" i="6"/>
  <c r="M60" i="6"/>
  <c r="L60" i="6"/>
  <c r="K60" i="6"/>
  <c r="J60" i="6"/>
  <c r="I60" i="6"/>
  <c r="H60" i="6"/>
  <c r="G60" i="6"/>
  <c r="E60" i="6"/>
  <c r="D60" i="6"/>
  <c r="F60" i="6" l="1"/>
  <c r="F140" i="6"/>
  <c r="D140" i="6" s="1"/>
  <c r="F138" i="6"/>
  <c r="D138" i="6" s="1"/>
  <c r="F204" i="6" l="1"/>
  <c r="D204" i="6" s="1"/>
  <c r="N200" i="6"/>
  <c r="M200" i="6"/>
  <c r="L200" i="6"/>
  <c r="K200" i="6"/>
  <c r="J200" i="6"/>
  <c r="I200" i="6"/>
  <c r="H200" i="6"/>
  <c r="G200" i="6"/>
  <c r="E200" i="6"/>
  <c r="F223" i="6"/>
  <c r="D223" i="6" s="1"/>
  <c r="D222" i="6" s="1"/>
  <c r="D221" i="6" s="1"/>
  <c r="N222" i="6"/>
  <c r="N221" i="6" s="1"/>
  <c r="M222" i="6"/>
  <c r="M221" i="6" s="1"/>
  <c r="L222" i="6"/>
  <c r="L221" i="6" s="1"/>
  <c r="K222" i="6"/>
  <c r="J222" i="6"/>
  <c r="J221" i="6" s="1"/>
  <c r="I222" i="6"/>
  <c r="I221" i="6" s="1"/>
  <c r="H222" i="6"/>
  <c r="H221" i="6" s="1"/>
  <c r="G222" i="6"/>
  <c r="F222" i="6" s="1"/>
  <c r="E222" i="6"/>
  <c r="E221" i="6" s="1"/>
  <c r="K221" i="6"/>
  <c r="F206" i="6"/>
  <c r="D206" i="6" s="1"/>
  <c r="F205" i="6"/>
  <c r="D205" i="6" s="1"/>
  <c r="F203" i="6"/>
  <c r="D203" i="6" s="1"/>
  <c r="F202" i="6"/>
  <c r="D202" i="6" s="1"/>
  <c r="G221" i="6" l="1"/>
  <c r="F221" i="6" s="1"/>
  <c r="N168" i="6"/>
  <c r="M168" i="6"/>
  <c r="L168" i="6"/>
  <c r="K168" i="6"/>
  <c r="J168" i="6"/>
  <c r="I168" i="6"/>
  <c r="H168" i="6"/>
  <c r="G168" i="6"/>
  <c r="E168" i="6"/>
  <c r="F170" i="6"/>
  <c r="D170" i="6" s="1"/>
  <c r="D168" i="6" s="1"/>
  <c r="F169" i="6"/>
  <c r="E171" i="6"/>
  <c r="G171" i="6"/>
  <c r="H171" i="6"/>
  <c r="I171" i="6"/>
  <c r="J171" i="6"/>
  <c r="K171" i="6"/>
  <c r="L171" i="6"/>
  <c r="M171" i="6"/>
  <c r="N171" i="6"/>
  <c r="F172" i="6"/>
  <c r="D172" i="6" s="1"/>
  <c r="F173" i="6"/>
  <c r="D173" i="6" s="1"/>
  <c r="N141" i="6"/>
  <c r="M141" i="6"/>
  <c r="L141" i="6"/>
  <c r="K141" i="6"/>
  <c r="J141" i="6"/>
  <c r="I141" i="6"/>
  <c r="H141" i="6"/>
  <c r="G141" i="6"/>
  <c r="E141" i="6"/>
  <c r="F142" i="6"/>
  <c r="D142" i="6" s="1"/>
  <c r="F168" i="6" l="1"/>
  <c r="D171" i="6"/>
  <c r="F171" i="6"/>
  <c r="D141" i="6"/>
  <c r="F141" i="6"/>
  <c r="F147" i="6"/>
  <c r="D147" i="6" s="1"/>
  <c r="F146" i="6"/>
  <c r="D146" i="6" s="1"/>
  <c r="F145" i="6"/>
  <c r="D145" i="6" s="1"/>
  <c r="F114" i="6"/>
  <c r="F112" i="6"/>
  <c r="D112" i="6" s="1"/>
  <c r="F106" i="6"/>
  <c r="D106" i="6" s="1"/>
  <c r="F105" i="6"/>
  <c r="D105" i="6" s="1"/>
  <c r="F104" i="6"/>
  <c r="D104" i="6" s="1"/>
  <c r="F124" i="6"/>
  <c r="D124" i="6" s="1"/>
  <c r="F123" i="6"/>
  <c r="D123" i="6" s="1"/>
  <c r="F134" i="6"/>
  <c r="F133" i="6" s="1"/>
  <c r="N115" i="6"/>
  <c r="M115" i="6"/>
  <c r="L115" i="6"/>
  <c r="K115" i="6"/>
  <c r="J115" i="6"/>
  <c r="I115" i="6"/>
  <c r="H115" i="6"/>
  <c r="E115" i="6"/>
  <c r="F125" i="6"/>
  <c r="D125" i="6" s="1"/>
  <c r="F111" i="6"/>
  <c r="D111" i="6" s="1"/>
  <c r="N108" i="6"/>
  <c r="M108" i="6"/>
  <c r="L108" i="6"/>
  <c r="K108" i="6"/>
  <c r="J108" i="6"/>
  <c r="I108" i="6"/>
  <c r="H108" i="6"/>
  <c r="G108" i="6"/>
  <c r="E108" i="6"/>
  <c r="F110" i="6"/>
  <c r="D110" i="6" s="1"/>
  <c r="F109" i="6"/>
  <c r="D109" i="6" s="1"/>
  <c r="F101" i="6"/>
  <c r="D101" i="6" s="1"/>
  <c r="F131" i="6"/>
  <c r="D131" i="6" s="1"/>
  <c r="F130" i="6"/>
  <c r="D130" i="6" s="1"/>
  <c r="F129" i="6"/>
  <c r="D129" i="6" s="1"/>
  <c r="F128" i="6"/>
  <c r="D128" i="6" s="1"/>
  <c r="K225" i="6"/>
  <c r="K224" i="6" s="1"/>
  <c r="J225" i="6"/>
  <c r="J224" i="6" s="1"/>
  <c r="K219" i="6"/>
  <c r="K218" i="6" s="1"/>
  <c r="J219" i="6"/>
  <c r="J218" i="6" s="1"/>
  <c r="K216" i="6"/>
  <c r="K215" i="6" s="1"/>
  <c r="J216" i="6"/>
  <c r="J215" i="6" s="1"/>
  <c r="K208" i="6"/>
  <c r="J208" i="6"/>
  <c r="K198" i="6"/>
  <c r="J198" i="6"/>
  <c r="K195" i="6"/>
  <c r="J195" i="6"/>
  <c r="K189" i="6"/>
  <c r="J189" i="6"/>
  <c r="K177" i="6"/>
  <c r="J177" i="6"/>
  <c r="K174" i="6"/>
  <c r="J174" i="6"/>
  <c r="K165" i="6"/>
  <c r="J165" i="6"/>
  <c r="K143" i="6"/>
  <c r="J143" i="6"/>
  <c r="K136" i="6"/>
  <c r="J136" i="6"/>
  <c r="K98" i="6"/>
  <c r="J98" i="6"/>
  <c r="K95" i="6"/>
  <c r="K90" i="6" s="1"/>
  <c r="J95" i="6"/>
  <c r="J90" i="6" s="1"/>
  <c r="K78" i="6"/>
  <c r="J78" i="6"/>
  <c r="K72" i="6"/>
  <c r="J72" i="6"/>
  <c r="K63" i="6"/>
  <c r="K62" i="6" s="1"/>
  <c r="J63" i="6"/>
  <c r="K58" i="6"/>
  <c r="K57" i="6" s="1"/>
  <c r="J58" i="6"/>
  <c r="J57" i="6" s="1"/>
  <c r="K53" i="6"/>
  <c r="J53" i="6"/>
  <c r="K15" i="6"/>
  <c r="K9" i="6" s="1"/>
  <c r="J15" i="6"/>
  <c r="J9" i="6" s="1"/>
  <c r="F166" i="6"/>
  <c r="D166" i="6" s="1"/>
  <c r="K207" i="6" l="1"/>
  <c r="J62" i="6"/>
  <c r="K182" i="6"/>
  <c r="J167" i="6"/>
  <c r="G115" i="6"/>
  <c r="J207" i="6"/>
  <c r="J182" i="6"/>
  <c r="K167" i="6"/>
  <c r="J135" i="6"/>
  <c r="J97" i="6" s="1"/>
  <c r="K135" i="6"/>
  <c r="K97" i="6" s="1"/>
  <c r="D108" i="6"/>
  <c r="F108" i="6"/>
  <c r="J56" i="6" l="1"/>
  <c r="J8" i="6" s="1"/>
  <c r="K56" i="6"/>
  <c r="K8" i="6" s="1"/>
  <c r="F137" i="6"/>
  <c r="D137" i="6" s="1"/>
  <c r="E219" i="6" l="1"/>
  <c r="E218" i="6" s="1"/>
  <c r="E216" i="6"/>
  <c r="E215" i="6" s="1"/>
  <c r="D216" i="6"/>
  <c r="D215" i="6" s="1"/>
  <c r="E225" i="6"/>
  <c r="E224" i="6" s="1"/>
  <c r="D225" i="6"/>
  <c r="D224" i="6" s="1"/>
  <c r="E198" i="6"/>
  <c r="E195" i="6"/>
  <c r="E189" i="6"/>
  <c r="E182" i="6"/>
  <c r="E177" i="6"/>
  <c r="E174" i="6"/>
  <c r="E165" i="6"/>
  <c r="D165" i="6"/>
  <c r="E143" i="6"/>
  <c r="E136" i="6"/>
  <c r="E98" i="6"/>
  <c r="E95" i="6"/>
  <c r="E90" i="6" s="1"/>
  <c r="E78" i="6"/>
  <c r="G78" i="6"/>
  <c r="E72" i="6"/>
  <c r="E63" i="6"/>
  <c r="E58" i="6"/>
  <c r="E57" i="6" s="1"/>
  <c r="D58" i="6"/>
  <c r="D57" i="6" s="1"/>
  <c r="E53" i="6"/>
  <c r="E62" i="6" l="1"/>
  <c r="E167" i="6"/>
  <c r="E135" i="6"/>
  <c r="N225" i="6"/>
  <c r="N224" i="6" s="1"/>
  <c r="M225" i="6"/>
  <c r="L225" i="6"/>
  <c r="L224" i="6" s="1"/>
  <c r="I225" i="6"/>
  <c r="I224" i="6" s="1"/>
  <c r="H225" i="6"/>
  <c r="H224" i="6" s="1"/>
  <c r="M224" i="6"/>
  <c r="G225" i="6"/>
  <c r="G224" i="6" s="1"/>
  <c r="N219" i="6"/>
  <c r="N218" i="6" s="1"/>
  <c r="M219" i="6"/>
  <c r="M218" i="6" s="1"/>
  <c r="L219" i="6"/>
  <c r="L218" i="6" s="1"/>
  <c r="I219" i="6"/>
  <c r="I218" i="6" s="1"/>
  <c r="H219" i="6"/>
  <c r="H218" i="6" s="1"/>
  <c r="G219" i="6"/>
  <c r="G218" i="6" s="1"/>
  <c r="N216" i="6"/>
  <c r="N215" i="6" s="1"/>
  <c r="M216" i="6"/>
  <c r="M215" i="6" s="1"/>
  <c r="L216" i="6"/>
  <c r="L215" i="6" s="1"/>
  <c r="I216" i="6"/>
  <c r="I215" i="6" s="1"/>
  <c r="H216" i="6"/>
  <c r="H215" i="6" s="1"/>
  <c r="G216" i="6"/>
  <c r="G215" i="6" s="1"/>
  <c r="N208" i="6"/>
  <c r="M208" i="6"/>
  <c r="L208" i="6"/>
  <c r="I208" i="6"/>
  <c r="I207" i="6" s="1"/>
  <c r="H208" i="6"/>
  <c r="G208" i="6"/>
  <c r="G207" i="6" s="1"/>
  <c r="N198" i="6"/>
  <c r="M198" i="6"/>
  <c r="L198" i="6"/>
  <c r="I198" i="6"/>
  <c r="H198" i="6"/>
  <c r="G198" i="6"/>
  <c r="N195" i="6"/>
  <c r="M195" i="6"/>
  <c r="L195" i="6"/>
  <c r="I195" i="6"/>
  <c r="H195" i="6"/>
  <c r="G195" i="6"/>
  <c r="N189" i="6"/>
  <c r="M189" i="6"/>
  <c r="L189" i="6"/>
  <c r="I189" i="6"/>
  <c r="H189" i="6"/>
  <c r="G189" i="6"/>
  <c r="N182" i="6"/>
  <c r="M182" i="6"/>
  <c r="L182" i="6"/>
  <c r="I182" i="6"/>
  <c r="H182" i="6"/>
  <c r="N177" i="6"/>
  <c r="M177" i="6"/>
  <c r="L177" i="6"/>
  <c r="I177" i="6"/>
  <c r="H177" i="6"/>
  <c r="G177" i="6"/>
  <c r="N174" i="6"/>
  <c r="M174" i="6"/>
  <c r="L174" i="6"/>
  <c r="I174" i="6"/>
  <c r="I167" i="6" s="1"/>
  <c r="H174" i="6"/>
  <c r="H167" i="6" s="1"/>
  <c r="G174" i="6"/>
  <c r="G167" i="6" s="1"/>
  <c r="N165" i="6"/>
  <c r="M165" i="6"/>
  <c r="L165" i="6"/>
  <c r="I165" i="6"/>
  <c r="H165" i="6"/>
  <c r="G165" i="6"/>
  <c r="F148" i="6"/>
  <c r="M167" i="6" l="1"/>
  <c r="L207" i="6"/>
  <c r="N207" i="6"/>
  <c r="G182" i="6"/>
  <c r="H207" i="6"/>
  <c r="M207" i="6"/>
  <c r="L167" i="6"/>
  <c r="N167" i="6"/>
  <c r="F224" i="6"/>
  <c r="F225" i="6"/>
  <c r="F218" i="6"/>
  <c r="F208" i="6"/>
  <c r="N143" i="6"/>
  <c r="M143" i="6"/>
  <c r="L143" i="6"/>
  <c r="I143" i="6"/>
  <c r="H143" i="6"/>
  <c r="N136" i="6"/>
  <c r="M136" i="6"/>
  <c r="L136" i="6"/>
  <c r="I136" i="6"/>
  <c r="H136" i="6"/>
  <c r="G136" i="6"/>
  <c r="G135" i="6" s="1"/>
  <c r="N98" i="6"/>
  <c r="M98" i="6"/>
  <c r="L98" i="6"/>
  <c r="I98" i="6"/>
  <c r="H98" i="6"/>
  <c r="G98" i="6"/>
  <c r="N95" i="6"/>
  <c r="N90" i="6" s="1"/>
  <c r="M95" i="6"/>
  <c r="M90" i="6" s="1"/>
  <c r="L95" i="6"/>
  <c r="L90" i="6" s="1"/>
  <c r="I95" i="6"/>
  <c r="I90" i="6" s="1"/>
  <c r="H95" i="6"/>
  <c r="H90" i="6" s="1"/>
  <c r="G95" i="6"/>
  <c r="G90" i="6" s="1"/>
  <c r="N78" i="6"/>
  <c r="M78" i="6"/>
  <c r="I78" i="6"/>
  <c r="H78" i="6"/>
  <c r="N72" i="6"/>
  <c r="M72" i="6"/>
  <c r="L72" i="6"/>
  <c r="I72" i="6"/>
  <c r="H72" i="6"/>
  <c r="G72" i="6"/>
  <c r="N63" i="6"/>
  <c r="M63" i="6"/>
  <c r="M62" i="6" s="1"/>
  <c r="L63" i="6"/>
  <c r="I63" i="6"/>
  <c r="H63" i="6"/>
  <c r="G63" i="6"/>
  <c r="G62" i="6" s="1"/>
  <c r="N58" i="6"/>
  <c r="N57" i="6" s="1"/>
  <c r="M58" i="6"/>
  <c r="M57" i="6" s="1"/>
  <c r="L58" i="6"/>
  <c r="L57" i="6" s="1"/>
  <c r="I58" i="6"/>
  <c r="I57" i="6" s="1"/>
  <c r="H58" i="6"/>
  <c r="H57" i="6" s="1"/>
  <c r="G58" i="6"/>
  <c r="G57" i="6" s="1"/>
  <c r="H97" i="6" l="1"/>
  <c r="N97" i="6"/>
  <c r="M135" i="6"/>
  <c r="M97" i="6" s="1"/>
  <c r="M56" i="6" s="1"/>
  <c r="H135" i="6"/>
  <c r="L135" i="6"/>
  <c r="L97" i="6" s="1"/>
  <c r="N135" i="6"/>
  <c r="H62" i="6"/>
  <c r="N62" i="6"/>
  <c r="I62" i="6"/>
  <c r="I135" i="6"/>
  <c r="I97" i="6" s="1"/>
  <c r="L78" i="6"/>
  <c r="L62" i="6" s="1"/>
  <c r="F135" i="6" l="1"/>
  <c r="N56" i="6"/>
  <c r="I56" i="6"/>
  <c r="H56" i="6"/>
  <c r="L56" i="6"/>
  <c r="N53" i="6"/>
  <c r="M53" i="6"/>
  <c r="L53" i="6"/>
  <c r="I53" i="6"/>
  <c r="H53" i="6"/>
  <c r="G53" i="6"/>
  <c r="G9" i="6" s="1"/>
  <c r="N15" i="6"/>
  <c r="N9" i="6" s="1"/>
  <c r="M15" i="6"/>
  <c r="M9" i="6" s="1"/>
  <c r="L15" i="6"/>
  <c r="L9" i="6" s="1"/>
  <c r="I15" i="6"/>
  <c r="I9" i="6" s="1"/>
  <c r="F226" i="6"/>
  <c r="F220" i="6"/>
  <c r="D220" i="6" s="1"/>
  <c r="F219" i="6"/>
  <c r="F217" i="6"/>
  <c r="F216" i="6"/>
  <c r="F215" i="6" s="1"/>
  <c r="F207" i="6" s="1"/>
  <c r="F210" i="6"/>
  <c r="F209" i="6" s="1"/>
  <c r="F201" i="6"/>
  <c r="F199" i="6"/>
  <c r="D199" i="6" s="1"/>
  <c r="D198" i="6" s="1"/>
  <c r="F198" i="6"/>
  <c r="F197" i="6"/>
  <c r="D197" i="6" s="1"/>
  <c r="F196" i="6"/>
  <c r="D196" i="6" s="1"/>
  <c r="F195" i="6"/>
  <c r="F194" i="6"/>
  <c r="D194" i="6" s="1"/>
  <c r="F193" i="6"/>
  <c r="D193" i="6" s="1"/>
  <c r="F192" i="6"/>
  <c r="D192" i="6" s="1"/>
  <c r="F191" i="6"/>
  <c r="D191" i="6" s="1"/>
  <c r="F190" i="6"/>
  <c r="D190" i="6" s="1"/>
  <c r="F189" i="6"/>
  <c r="F184" i="6"/>
  <c r="F183" i="6" s="1"/>
  <c r="F178" i="6"/>
  <c r="D178" i="6" s="1"/>
  <c r="D177" i="6" s="1"/>
  <c r="F177" i="6"/>
  <c r="F176" i="6"/>
  <c r="D176" i="6" s="1"/>
  <c r="F175" i="6"/>
  <c r="D175" i="6" s="1"/>
  <c r="F174" i="6"/>
  <c r="F165" i="6"/>
  <c r="F164" i="6"/>
  <c r="F144" i="6"/>
  <c r="D144" i="6" s="1"/>
  <c r="F143" i="6"/>
  <c r="F136" i="6"/>
  <c r="F132" i="6"/>
  <c r="D132" i="6" s="1"/>
  <c r="F127" i="6"/>
  <c r="F116" i="6"/>
  <c r="F107" i="6"/>
  <c r="D107" i="6" s="1"/>
  <c r="F103" i="6"/>
  <c r="D103" i="6" s="1"/>
  <c r="F102" i="6"/>
  <c r="D102" i="6" s="1"/>
  <c r="F100" i="6"/>
  <c r="D100" i="6" s="1"/>
  <c r="F99" i="6"/>
  <c r="D99" i="6" s="1"/>
  <c r="F98" i="6"/>
  <c r="F96" i="6"/>
  <c r="D96" i="6" s="1"/>
  <c r="D95" i="6" s="1"/>
  <c r="D90" i="6" s="1"/>
  <c r="F95" i="6"/>
  <c r="F90" i="6" s="1"/>
  <c r="F81" i="6"/>
  <c r="D81" i="6" s="1"/>
  <c r="F78" i="6"/>
  <c r="F73" i="6"/>
  <c r="D73" i="6" s="1"/>
  <c r="D72" i="6" s="1"/>
  <c r="F72" i="6"/>
  <c r="F71" i="6"/>
  <c r="D71" i="6" s="1"/>
  <c r="F63" i="6"/>
  <c r="F59" i="6"/>
  <c r="F58" i="6"/>
  <c r="F57" i="6" s="1"/>
  <c r="F54" i="6"/>
  <c r="D54" i="6" s="1"/>
  <c r="D53" i="6" s="1"/>
  <c r="F51" i="6"/>
  <c r="F50" i="6" s="1"/>
  <c r="F16" i="6"/>
  <c r="F126" i="6" l="1"/>
  <c r="D184" i="6"/>
  <c r="D183" i="6" s="1"/>
  <c r="F200" i="6"/>
  <c r="F182" i="6" s="1"/>
  <c r="D201" i="6"/>
  <c r="D200" i="6" s="1"/>
  <c r="D143" i="6"/>
  <c r="D127" i="6"/>
  <c r="D126" i="6" s="1"/>
  <c r="G97" i="6"/>
  <c r="F62" i="6"/>
  <c r="L8" i="6"/>
  <c r="F167" i="6"/>
  <c r="N8" i="6"/>
  <c r="I8" i="6"/>
  <c r="D116" i="6"/>
  <c r="D115" i="6" s="1"/>
  <c r="F115" i="6"/>
  <c r="M8" i="6"/>
  <c r="D208" i="6"/>
  <c r="E208" i="6"/>
  <c r="E207" i="6" s="1"/>
  <c r="D219" i="6"/>
  <c r="D218" i="6" s="1"/>
  <c r="D174" i="6"/>
  <c r="D167" i="6" s="1"/>
  <c r="D189" i="6"/>
  <c r="D195" i="6"/>
  <c r="D63" i="6"/>
  <c r="D78" i="6"/>
  <c r="D98" i="6"/>
  <c r="D136" i="6"/>
  <c r="F53" i="6"/>
  <c r="F97" i="6" l="1"/>
  <c r="E97" i="6"/>
  <c r="E56" i="6" s="1"/>
  <c r="D97" i="6"/>
  <c r="D135" i="6"/>
  <c r="G56" i="6"/>
  <c r="F56" i="6" s="1"/>
  <c r="D62" i="6"/>
  <c r="D207" i="6"/>
  <c r="D182" i="6"/>
  <c r="G8" i="6" l="1"/>
  <c r="D56" i="6"/>
  <c r="H15" i="6"/>
  <c r="F17" i="6"/>
  <c r="F15" i="6" l="1"/>
  <c r="F9" i="6" s="1"/>
  <c r="H9" i="6"/>
  <c r="D17" i="6"/>
  <c r="D15" i="6" s="1"/>
  <c r="E9" i="6" l="1"/>
  <c r="E8" i="6" s="1"/>
  <c r="D9" i="6"/>
  <c r="D8" i="6" s="1"/>
  <c r="H8" i="6"/>
  <c r="F8" i="6" s="1"/>
</calcChain>
</file>

<file path=xl/sharedStrings.xml><?xml version="1.0" encoding="utf-8"?>
<sst xmlns="http://schemas.openxmlformats.org/spreadsheetml/2006/main" count="338" uniqueCount="181">
  <si>
    <t>енергийно-ефективна реконструкция в сгради на ДГ /разсрочено плащане/</t>
  </si>
  <si>
    <t>лек автомобил за РИМ</t>
  </si>
  <si>
    <t>в лева</t>
  </si>
  <si>
    <t>компютри и хардуер</t>
  </si>
  <si>
    <t>друго оборудване, машини и съоръжения</t>
  </si>
  <si>
    <t>програмни продукти и лицензи</t>
  </si>
  <si>
    <t>стопански инвентар</t>
  </si>
  <si>
    <t>транспортни средства</t>
  </si>
  <si>
    <t>обекти</t>
  </si>
  <si>
    <t>други НДА</t>
  </si>
  <si>
    <t xml:space="preserve">Р А З Ч Е Т </t>
  </si>
  <si>
    <t>Приложение № 5</t>
  </si>
  <si>
    <t>за финансиране на капиталовите разходи на Община Разград</t>
  </si>
  <si>
    <t>§§</t>
  </si>
  <si>
    <t>Обекти</t>
  </si>
  <si>
    <t>Година начало-година край на изпълнение на обекта</t>
  </si>
  <si>
    <t>Усвоено</t>
  </si>
  <si>
    <t>Сметна стойност</t>
  </si>
  <si>
    <t>Уточнен план</t>
  </si>
  <si>
    <t>в т.ч. по източници на финансиране:</t>
  </si>
  <si>
    <t>Целева субсидия за капиталови разходи</t>
  </si>
  <si>
    <t>Преходен остатък от целева субсидия</t>
  </si>
  <si>
    <t>Собствени средства</t>
  </si>
  <si>
    <t>Други източници на финансиране</t>
  </si>
  <si>
    <t>Обща субсидия</t>
  </si>
  <si>
    <t>Европейски средства със съответното съфинансиране</t>
  </si>
  <si>
    <t>Всичко напиталови разходи</t>
  </si>
  <si>
    <t>51-00</t>
  </si>
  <si>
    <t>Основен ремонт</t>
  </si>
  <si>
    <t>функция 06 "Жилищно строителство, БКС и опазване на околната среда"</t>
  </si>
  <si>
    <t>функция 07 "Почивно дело, култура, религиозни дейности"</t>
  </si>
  <si>
    <t>функция 08 "Икономически дейности и услуги"</t>
  </si>
  <si>
    <t>52-00</t>
  </si>
  <si>
    <t>Придобиване на ДМА</t>
  </si>
  <si>
    <t>функция 01 "Общи държавни служби"</t>
  </si>
  <si>
    <t>компютърна техника за ОА</t>
  </si>
  <si>
    <t>функция 03 "Образование"</t>
  </si>
  <si>
    <t>функция 04 "Здравеопазване"</t>
  </si>
  <si>
    <t>функция 05 "Социално осигуряване, подпомагане и грижи"</t>
  </si>
  <si>
    <t>53-00</t>
  </si>
  <si>
    <t>Придобиване на НДА</t>
  </si>
  <si>
    <t>общ устройствен план на Община Разград</t>
  </si>
  <si>
    <t>54-00</t>
  </si>
  <si>
    <t>Придобиване на земя</t>
  </si>
  <si>
    <t>2014/2019</t>
  </si>
  <si>
    <t>основен ремонт СЗ"Абритус"-разсрочено плащане</t>
  </si>
  <si>
    <t>2016/2023</t>
  </si>
  <si>
    <t>лек автомобил-тип фургон за ДСП</t>
  </si>
  <si>
    <t>Други ДМА</t>
  </si>
  <si>
    <t>2018-2019</t>
  </si>
  <si>
    <t>изграждане на пешеходни алеи в Нов гробищен парк-Разград</t>
  </si>
  <si>
    <t>Преходен остатък от обща субсидия</t>
  </si>
  <si>
    <t>Преходен остатък от целеви трансфери</t>
  </si>
  <si>
    <t>изграждане на улична водопроводна мрежа и улична канализация по ул."Кичево"-Разград /за подвързване на Кастрационен център, Приют за кучета, площадка за разделно събиране на опасни битови отпадъци/</t>
  </si>
  <si>
    <t>компютърни системи за РБ</t>
  </si>
  <si>
    <t>ПП за РБ</t>
  </si>
  <si>
    <t>през 2019 г.</t>
  </si>
  <si>
    <t>2019-2019</t>
  </si>
  <si>
    <t>климатици за ОА</t>
  </si>
  <si>
    <t>програмен продукт ФСД за кметство Дянково</t>
  </si>
  <si>
    <t>лицензиран софтуерен продукт CorelDRAW за дирекция"Култура, спорт, туризъм"</t>
  </si>
  <si>
    <t>компютърна конфигурация за ОП УСХПД</t>
  </si>
  <si>
    <t>планетарен миксер за ОП УСХПД</t>
  </si>
  <si>
    <t xml:space="preserve">пекарни за ОП УСХПД - 2 бр. </t>
  </si>
  <si>
    <t>хладилник за ОП УСХПД</t>
  </si>
  <si>
    <t>фризер-ракла за ОП УСХПД</t>
  </si>
  <si>
    <t>вертикален фризер за ОП УСХПД</t>
  </si>
  <si>
    <t>хладилен шкаф с решетки за ОП УСХПД</t>
  </si>
  <si>
    <t>ПП"Кухня и склад" за ОП УСХПД</t>
  </si>
  <si>
    <t xml:space="preserve">компютърни конфигурации за отдел"Образование"-2 бр. </t>
  </si>
  <si>
    <t>компютърни конфигурации за ОУ-с.Ясеновец</t>
  </si>
  <si>
    <t>компютри за ОУ"В.Левски" -3 бр.</t>
  </si>
  <si>
    <t>преносими компютри за ОУ"В.Левски" -6 бр.</t>
  </si>
  <si>
    <t>мултимедиен проектор за ОУ"В.Левски" - 5 бр.</t>
  </si>
  <si>
    <t>климатици за ОУ"В.Левски" -2 бр.</t>
  </si>
  <si>
    <t xml:space="preserve">компютри за ПГССХВТ"А.Кънчев" </t>
  </si>
  <si>
    <t xml:space="preserve">интерактивна дъска за ПГССХВТ"А.Кънчев" </t>
  </si>
  <si>
    <t xml:space="preserve">торачка за ПГССХВТ"А.Кънчев" </t>
  </si>
  <si>
    <t xml:space="preserve">култиватор за ПГССХВТ"А.Кънчев" </t>
  </si>
  <si>
    <t>компютърна конфигурация за ДЯ"Звездици"</t>
  </si>
  <si>
    <t>циркулационна помпа за ДЯ"Слънчево детство"</t>
  </si>
  <si>
    <t>професионален пасатор  за ДЯ"Звездици"</t>
  </si>
  <si>
    <t>зеленчукорезачка за ДСП</t>
  </si>
  <si>
    <t>компютърна конфигурация за ДСХ</t>
  </si>
  <si>
    <t>компютърна конфигурация за ДПЛД</t>
  </si>
  <si>
    <t>преносим компютър за ДПЛД</t>
  </si>
  <si>
    <t>лазерен цветен принтер за ДПЛД</t>
  </si>
  <si>
    <t>компютърна конфигурация за ДЦПЛУ</t>
  </si>
  <si>
    <t>компютърна конфигурация за Звено "Майка и бебе"</t>
  </si>
  <si>
    <t>мултифункционално устройство за Звено "Майка и бебе"</t>
  </si>
  <si>
    <t>компютърна конфигурация за ЦРСИ-с.Просторно</t>
  </si>
  <si>
    <t>газов котел за ЦНСТДМУ - 2 бр.</t>
  </si>
  <si>
    <t>вертикален климатик за ЦРСИ"Емилиян"</t>
  </si>
  <si>
    <t>вертикален климатик за ЦРСИ-с.Просторно</t>
  </si>
  <si>
    <t>хоризонтален климатик за ЦРСИ-с.Просторно</t>
  </si>
  <si>
    <t>климатици за ДСП-2 бр.</t>
  </si>
  <si>
    <t>лек автомобил за ДЦДМУ</t>
  </si>
  <si>
    <t>лек автомобил за ДЦПЛУ</t>
  </si>
  <si>
    <t>лек автомобил за ЦНСТДМУ</t>
  </si>
  <si>
    <t>лек автомобил за ЦРДУ</t>
  </si>
  <si>
    <t>лек автомобил за ЦОП</t>
  </si>
  <si>
    <t>лек автомобил за ДПЛД</t>
  </si>
  <si>
    <t>конвектомат за ДСХ, ДПЛД и ДЦПЛУ</t>
  </si>
  <si>
    <t>мека мебел за ЦНСТДМУ-2 бр.</t>
  </si>
  <si>
    <t>слънчев панел за ЗЖУИ-с.Просторно</t>
  </si>
  <si>
    <t>климатици за Битов комбинат-2 бр.</t>
  </si>
  <si>
    <t>отчуждаване на имоти</t>
  </si>
  <si>
    <t xml:space="preserve">основен ремонт на улично осветление по ул."Хан Крум", гр.Разград </t>
  </si>
  <si>
    <t xml:space="preserve">основен ремонт на ул."Ст.Караджа", гр.Разград  </t>
  </si>
  <si>
    <t xml:space="preserve">основен ремонт ул."Руен" от ул."Поборническа" до ул."Лозенград", гр.Разград </t>
  </si>
  <si>
    <t>основен ремонт на подход и паркинг на ж.п.гара Разград и около жилищните блокове</t>
  </si>
  <si>
    <t>основен ремонт покрив на кметство с.Островче</t>
  </si>
  <si>
    <t>основен ремонт покрив на здравна служба с.Липник</t>
  </si>
  <si>
    <t>основен ремонт на тротоар по ул."Странджа", с.Топчии</t>
  </si>
  <si>
    <t xml:space="preserve">основен ремонт на тротоар по ул."Княз Борис" от ул."Добруджа" до автобусна спирка "Лудогорски порцелан", гр.Разград </t>
  </si>
  <si>
    <t>основен ремонт - благоустрояване на прилежащо пространство и създаване на достъпна среда към сградата на АСП, гр.Разград</t>
  </si>
  <si>
    <t>агрегат за кметство с.Побит камък</t>
  </si>
  <si>
    <t>изграждане на автобусна спирка в с.Ушинци</t>
  </si>
  <si>
    <t xml:space="preserve">изграждане на автобусна спирка при Нов гробищен парк, гр.Разград </t>
  </si>
  <si>
    <t>проектиране и изграждане на канализация в с.Недоклан /инженеринг/</t>
  </si>
  <si>
    <t>2017/2019</t>
  </si>
  <si>
    <t xml:space="preserve">изграждане на отводнителна решетка на ул."Казанлък", гр.Разград </t>
  </si>
  <si>
    <t>2015-2019</t>
  </si>
  <si>
    <t>лек автомобил за отдел Екология</t>
  </si>
  <si>
    <t>проектиране и изграждане на спортна площадка на ул.Арда в гр.Разград</t>
  </si>
  <si>
    <t>монтажти елементи за изграждане на ревизионна шахта за дренажната система за обект Регионално депо за неопасни отпадъци гр.Разград</t>
  </si>
  <si>
    <t>тракторна косачка за ОП"Паркстрой"</t>
  </si>
  <si>
    <t>моторни триони за ОП"Паркстрой"</t>
  </si>
  <si>
    <t xml:space="preserve">изграждане на достъпна среда, алейно осветление, вертикална планировка и водоплътен тротоар около спортна зала"Абритус", гр.Разград </t>
  </si>
  <si>
    <t>подвижна видео станция за Радио Разград</t>
  </si>
  <si>
    <t xml:space="preserve">основен ремонт покрив на сградата на РИМ, гр.Разград </t>
  </si>
  <si>
    <t xml:space="preserve">професионална прахосмукачка за Общински културен център, гр.Разград </t>
  </si>
  <si>
    <t>изграждане на навес за съхраняване на дървесина за ОП"Разградлес"</t>
  </si>
  <si>
    <t>принтер за ОП"Общински пазари Разград"</t>
  </si>
  <si>
    <t>монитор за видеонаблюдение за ОП"Общински пазари Разград"</t>
  </si>
  <si>
    <t>професионална водоструйка за ОП"Общински пазари Разград"</t>
  </si>
  <si>
    <t>климатик за ОП"Общински пазари Разград"</t>
  </si>
  <si>
    <t>лек автомобил за ОП"Общински пазари Разград"</t>
  </si>
  <si>
    <t>компютри за Приют кучета</t>
  </si>
  <si>
    <t>климатици за Приют кучета</t>
  </si>
  <si>
    <t xml:space="preserve">вертикална планировка и подход към физкултурен салон за ПГПЧЕ"Екзарх Йосиф" и ОУ"Н.Вапцаров", гр.Разград </t>
  </si>
  <si>
    <t xml:space="preserve">изграждане на достъпна архитектурна среда в двора на ДГ № 14 "Славейче", гр.Разград </t>
  </si>
  <si>
    <t>основен ремонт и подобрения на сгради /откупване на извършен от ползвател основен ремонт съгл.Наредба № 21/-ОП"Бизнес зона "Перистър"</t>
  </si>
  <si>
    <t xml:space="preserve">доизграждане на инфраструктура-ІІ етап, ОП"Бизнес зона"Перистър" </t>
  </si>
  <si>
    <t>актуализация на идееен проект за реконструкция на съществуваща пречиствателна станция за отпадъчни води гр.Разград</t>
  </si>
  <si>
    <t>кът за отдих и игри -с.Мортагоново</t>
  </si>
  <si>
    <t xml:space="preserve">основен ремонт на алейно осветление в Градски парк, гр.Разград </t>
  </si>
  <si>
    <t xml:space="preserve">основен ремонт ул."Вардар" от кръстовището с ул."Вит" до ул."Тича", гр.Разград </t>
  </si>
  <si>
    <t xml:space="preserve">основен ремонт ул"Жеравна " от ул."Ал.Стамболийски" до ул."Бузлуджа", гр.Разград </t>
  </si>
  <si>
    <t xml:space="preserve">изграждане на паркинг от решетъчни тела за увеличаване на паркоместата зад бл.34-36 в жк"Освобождение", гр.Разград </t>
  </si>
  <si>
    <t>инженеринг складово хале ОП"Бизнес зона"Перистър" - проектиране, изграждане, упражняване на авторски надзор</t>
  </si>
  <si>
    <t>2017-2020</t>
  </si>
  <si>
    <t>2017-2019</t>
  </si>
  <si>
    <t>паркоустрояване на зелените площи в кв."Орел" гр.Разград по проект "Паркоустрояване на зелените площи в кв."Орел" гр.Разград" по ОП"Региони в растеж" - ДБФП BG16RFOP001-1.023-0001-CO2</t>
  </si>
  <si>
    <t>компостираща инсталация и инсталация за предварително третиране на битови отпадъци за поземлен имот с идентификатор 61710.19.278 в землището на град Разград по проект „Проектиране и изграждане на компостираща инсталация и инсталация за предварително третиране на битови отпадъци за общините от РСУО Разград“ - BG16M1OP002-2.002-0006-C01</t>
  </si>
  <si>
    <t xml:space="preserve"> </t>
  </si>
  <si>
    <t>основен ремонт на Център за обществена подкрепа по проект "Подкрепа за деинституаризация на грижите за деца" - 
BG16RFOPO01-5.001-023-C01</t>
  </si>
  <si>
    <t>основен ремонт на Дневен център за деца с увреждания по проект "Подкрепа за деинституаризация на грижите за деца" - BG16RFOPO01-5.001-023-C01</t>
  </si>
  <si>
    <t>преустройство на сграда  за изграждане на Преходно жилище за деца от 15-18 год.възраст по проект "Подкрепа за деинституализация на грижите за деца" - BG16RFOPO01-5.001-023-C01</t>
  </si>
  <si>
    <t>оборудване за Преходно жилище за деца от 15-18 год.възрастпо проект"Подкрепа за деинституализация на грижите за деца"
№ BG16RFOPO01-5.001-023-C01</t>
  </si>
  <si>
    <t>Детска ясла „Слънчево детство“ с дворно място – ремонт и подмяна на вътрешна отоплителна инсталация, изграждане на инсталация за топла вода със слънчеви колектори, изграждане на енергоспестяващо осветление“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</si>
  <si>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ПГПЧЕ „Екзарх Йосиф“ (втори корпус) с дворно място – реконструкция и обновяване с мерки за енергийна ефективност, благоустрояване на дворно място и изграждане на енергоспестяващо осветление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</si>
  <si>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ОУ „Н.Й.Вапцаров“ с дворно място – реконструкция и обновяване с мерки за енергийна ефективност, благоустрояване на дворно място и изграждане на енергоспеставящо осветление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</si>
  <si>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Изграждане на физкултурен салон към ПГПЧЕ „Екзарх Йосиф"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</si>
  <si>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Детска ясла „Звездици“ с дворно място – реконструкция и обновяване с мерки за енергийна ефективност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</si>
  <si>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ДГ № 8 „Райна Княгиня“ с дворно място – реконструкция и обновяване с мерки за енергийна ефективност и съоръжения за игра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</si>
  <si>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ДГ № 14  „Славейче“ с дворно място – ремонт и подмяна на вътрешна отоплителна инсталация, изграждане на инсталация за топла вода със сленчеви колектори, изграждане на енергоспестяващо осветление, съоръжения за игра, обзавеждане и оборудване на енергоспестяващо осветление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</si>
  <si>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реконструкция, обновяване и оборудване на сграда и рехабилитация на дворно пространство на ДГ № 4 „Митко Палаузов“ по проект"Ремонт,обновяване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</si>
  <si>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реконструкция, обновяване и оборудване на сграда и рехабилитация на дворно пространство на ДГ № 6 „Шестте ястребинчета“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</si>
  <si>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реконструкция, обновяване и оборудване на сграда и рехабилитация на дворно пространство на ЦДГ № 12 „Зорница“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</si>
  <si>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реконструкция, обновяване и оборудване на сграда и рехабилитация на дворно пространство на ДГ № 3 „Приказка“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</si>
  <si>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реконструкция, обновяване и оборудване на сграда и рехабилитация на дворно пространство на ДГ № 5 „Незабравка“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</si>
  <si>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оборудване и обновяване на материално - техническата  база в образователните институции на територията на град Разград по проект "Ремонт,обновяване на материално -техническата база и мерки за енергийна ефективност в образователните институции на територията на гр.Разград" - BG16RFOP001-1.023-0002-C01</t>
  </si>
  <si>
    <t>2018-2021</t>
  </si>
  <si>
    <t>основен ремонт и въвеждане на енергийна ефективност в сграда общинска собственост и изграждане на Център за работа с деца на улицата гр.Разград по проект"Основен ремонт и въвеждане на енергийна ефективност в сграда общинска собственост и изграждане на Център за работа с деца на улицата гр.Разград" - BG16RFOP001-1.023-0004-C01</t>
  </si>
  <si>
    <t>изграждане на социални жилища (4 триетажни жилищни сгради) за настаняване на малцинствени и социално слаби групи в кв. "Орел",отговарящи на съвременните хигиенни изисквания по проект"Изграждане на социални жилища за настаняване на малцинствени и социално слаби групи"  - BG16RFOP001-1.023-0003-C01</t>
  </si>
  <si>
    <t>основен ремонт на паркинг в кв.82, гр.Разград</t>
  </si>
  <si>
    <t>2019-2020</t>
  </si>
  <si>
    <t>проучване и проестиране на пътен участък до Нов гробищен парк, гр.Разград</t>
  </si>
  <si>
    <t>основен ремонт на ул."А.Явашов" от ул."Венелин" до ул."Антим І", гр.Разград</t>
  </si>
  <si>
    <t>изграждане на детска площадка в с.Благоево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</si>
</sst>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3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" fillId="2" borderId="7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6"/>
  <sheetViews>
    <sheetView tabSelected="1" zoomScale="105" zoomScaleNormal="105" workbookViewId="0">
      <selection activeCell="L158" sqref="L158"/>
    </sheetView>
  </sheetViews>
  <sheetFormatPr defaultRowHeight="12.75" x14ac:dyDescent="0.2"/>
  <cols>
    <col min="1" max="1" width="6.5703125" style="2" customWidth="1"/>
    <col min="2" max="2" width="37" style="2" customWidth="1"/>
    <col min="3" max="3" width="11.5703125" style="2" customWidth="1"/>
    <col min="4" max="4" width="9.140625" style="2"/>
    <col min="5" max="5" width="10.85546875" style="2" bestFit="1" customWidth="1"/>
    <col min="6" max="6" width="9.140625" style="2"/>
    <col min="7" max="7" width="11.85546875" style="2" customWidth="1"/>
    <col min="8" max="8" width="10" style="2" customWidth="1"/>
    <col min="9" max="9" width="9.140625" style="2"/>
    <col min="10" max="10" width="10.140625" style="2" customWidth="1"/>
    <col min="11" max="11" width="10.5703125" style="2" customWidth="1"/>
    <col min="12" max="12" width="10.85546875" style="2" customWidth="1"/>
    <col min="13" max="13" width="12.85546875" style="2" customWidth="1"/>
    <col min="14" max="14" width="14.85546875" style="2" customWidth="1"/>
    <col min="15" max="16384" width="9.140625" style="2"/>
  </cols>
  <sheetData>
    <row r="1" spans="1:14" x14ac:dyDescent="0.2">
      <c r="H1" s="22"/>
      <c r="M1" s="41" t="s">
        <v>11</v>
      </c>
      <c r="N1" s="41"/>
    </row>
    <row r="2" spans="1:14" s="4" customFormat="1" x14ac:dyDescent="0.2">
      <c r="A2" s="42" t="s">
        <v>10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 s="4" customFormat="1" x14ac:dyDescent="0.2">
      <c r="A3" s="42" t="s">
        <v>12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4" s="4" customFormat="1" x14ac:dyDescent="0.2">
      <c r="A4" s="42" t="s">
        <v>56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4" s="4" customFormat="1" x14ac:dyDescent="0.2">
      <c r="N5" s="22" t="s">
        <v>2</v>
      </c>
    </row>
    <row r="6" spans="1:14" s="4" customFormat="1" ht="14.25" customHeight="1" x14ac:dyDescent="0.2">
      <c r="A6" s="46" t="s">
        <v>13</v>
      </c>
      <c r="B6" s="46" t="s">
        <v>14</v>
      </c>
      <c r="C6" s="46" t="s">
        <v>15</v>
      </c>
      <c r="D6" s="46" t="s">
        <v>17</v>
      </c>
      <c r="E6" s="46" t="s">
        <v>16</v>
      </c>
      <c r="F6" s="46" t="s">
        <v>18</v>
      </c>
      <c r="G6" s="43" t="s">
        <v>19</v>
      </c>
      <c r="H6" s="44"/>
      <c r="I6" s="44"/>
      <c r="J6" s="44"/>
      <c r="K6" s="44"/>
      <c r="L6" s="44"/>
      <c r="M6" s="44"/>
      <c r="N6" s="45"/>
    </row>
    <row r="7" spans="1:14" s="4" customFormat="1" ht="79.5" customHeight="1" x14ac:dyDescent="0.2">
      <c r="A7" s="46"/>
      <c r="B7" s="46"/>
      <c r="C7" s="46"/>
      <c r="D7" s="46"/>
      <c r="E7" s="46"/>
      <c r="F7" s="46"/>
      <c r="G7" s="23" t="s">
        <v>20</v>
      </c>
      <c r="H7" s="23" t="s">
        <v>21</v>
      </c>
      <c r="I7" s="23" t="s">
        <v>24</v>
      </c>
      <c r="J7" s="23" t="s">
        <v>51</v>
      </c>
      <c r="K7" s="23" t="s">
        <v>52</v>
      </c>
      <c r="L7" s="23" t="s">
        <v>22</v>
      </c>
      <c r="M7" s="23" t="s">
        <v>23</v>
      </c>
      <c r="N7" s="23" t="s">
        <v>25</v>
      </c>
    </row>
    <row r="8" spans="1:14" s="4" customFormat="1" x14ac:dyDescent="0.2">
      <c r="A8" s="20"/>
      <c r="B8" s="20" t="s">
        <v>26</v>
      </c>
      <c r="C8" s="29"/>
      <c r="D8" s="20">
        <f>+D9+D56+D207+D224</f>
        <v>33996220</v>
      </c>
      <c r="E8" s="20">
        <f>+E9+E56+E207+E224</f>
        <v>2792048</v>
      </c>
      <c r="F8" s="20">
        <f t="shared" ref="F8:F49" si="0">SUM(G8:N8)</f>
        <v>16747792</v>
      </c>
      <c r="G8" s="20">
        <f t="shared" ref="G8:N8" si="1">+G9+G56+G207+G224</f>
        <v>903000</v>
      </c>
      <c r="H8" s="20">
        <f t="shared" si="1"/>
        <v>303086</v>
      </c>
      <c r="I8" s="20">
        <f t="shared" si="1"/>
        <v>0</v>
      </c>
      <c r="J8" s="20">
        <f t="shared" si="1"/>
        <v>188211</v>
      </c>
      <c r="K8" s="20">
        <f t="shared" si="1"/>
        <v>193680</v>
      </c>
      <c r="L8" s="20">
        <f t="shared" si="1"/>
        <v>581122</v>
      </c>
      <c r="M8" s="20">
        <f t="shared" si="1"/>
        <v>4911</v>
      </c>
      <c r="N8" s="20">
        <f t="shared" si="1"/>
        <v>14573782</v>
      </c>
    </row>
    <row r="9" spans="1:14" s="4" customFormat="1" x14ac:dyDescent="0.2">
      <c r="A9" s="21" t="s">
        <v>27</v>
      </c>
      <c r="B9" s="21" t="s">
        <v>28</v>
      </c>
      <c r="C9" s="30"/>
      <c r="D9" s="21">
        <f t="shared" ref="D9:N9" si="2">+D15+D50+D53+D10</f>
        <v>12787901</v>
      </c>
      <c r="E9" s="21">
        <f t="shared" si="2"/>
        <v>584519</v>
      </c>
      <c r="F9" s="21">
        <f t="shared" si="2"/>
        <v>10443631</v>
      </c>
      <c r="G9" s="21">
        <f t="shared" si="2"/>
        <v>527260</v>
      </c>
      <c r="H9" s="21">
        <f t="shared" si="2"/>
        <v>0</v>
      </c>
      <c r="I9" s="21">
        <f t="shared" si="2"/>
        <v>0</v>
      </c>
      <c r="J9" s="21">
        <f t="shared" si="2"/>
        <v>0</v>
      </c>
      <c r="K9" s="21">
        <f t="shared" si="2"/>
        <v>0</v>
      </c>
      <c r="L9" s="21">
        <f t="shared" si="2"/>
        <v>304128</v>
      </c>
      <c r="M9" s="21">
        <f t="shared" si="2"/>
        <v>0</v>
      </c>
      <c r="N9" s="21">
        <f t="shared" si="2"/>
        <v>9612243</v>
      </c>
    </row>
    <row r="10" spans="1:14" s="4" customFormat="1" ht="25.5" x14ac:dyDescent="0.2">
      <c r="A10" s="3"/>
      <c r="B10" s="3" t="s">
        <v>38</v>
      </c>
      <c r="C10" s="10"/>
      <c r="D10" s="3">
        <f t="shared" ref="D10:N10" si="3">SUM(D11:D14)</f>
        <v>1312427</v>
      </c>
      <c r="E10" s="3">
        <f t="shared" si="3"/>
        <v>0</v>
      </c>
      <c r="F10" s="3">
        <f t="shared" si="3"/>
        <v>693140</v>
      </c>
      <c r="G10" s="3">
        <f t="shared" si="3"/>
        <v>0</v>
      </c>
      <c r="H10" s="3">
        <f t="shared" si="3"/>
        <v>0</v>
      </c>
      <c r="I10" s="3">
        <f t="shared" si="3"/>
        <v>0</v>
      </c>
      <c r="J10" s="3">
        <f t="shared" si="3"/>
        <v>0</v>
      </c>
      <c r="K10" s="3">
        <f t="shared" si="3"/>
        <v>0</v>
      </c>
      <c r="L10" s="3">
        <f t="shared" si="3"/>
        <v>0</v>
      </c>
      <c r="M10" s="3">
        <f t="shared" si="3"/>
        <v>0</v>
      </c>
      <c r="N10" s="3">
        <f t="shared" si="3"/>
        <v>693140</v>
      </c>
    </row>
    <row r="11" spans="1:14" ht="52.5" customHeight="1" x14ac:dyDescent="0.2">
      <c r="A11" s="1"/>
      <c r="B11" s="8" t="s">
        <v>156</v>
      </c>
      <c r="C11" s="13" t="s">
        <v>49</v>
      </c>
      <c r="D11" s="1">
        <v>146115</v>
      </c>
      <c r="E11" s="6"/>
      <c r="F11" s="1">
        <f t="shared" ref="F11:F14" si="4">SUM(G11:N11)</f>
        <v>146115</v>
      </c>
      <c r="G11" s="1"/>
      <c r="H11" s="1"/>
      <c r="I11" s="1"/>
      <c r="J11" s="1"/>
      <c r="K11" s="1"/>
      <c r="L11" s="1"/>
      <c r="M11" s="1"/>
      <c r="N11" s="1">
        <v>146115</v>
      </c>
    </row>
    <row r="12" spans="1:14" ht="52.5" customHeight="1" x14ac:dyDescent="0.2">
      <c r="A12" s="1"/>
      <c r="B12" s="6" t="s">
        <v>157</v>
      </c>
      <c r="C12" s="13" t="s">
        <v>49</v>
      </c>
      <c r="D12" s="1">
        <v>156965</v>
      </c>
      <c r="E12" s="6"/>
      <c r="F12" s="1">
        <f t="shared" si="4"/>
        <v>156965</v>
      </c>
      <c r="G12" s="1"/>
      <c r="H12" s="1"/>
      <c r="I12" s="1"/>
      <c r="J12" s="1"/>
      <c r="K12" s="1"/>
      <c r="L12" s="1"/>
      <c r="M12" s="1"/>
      <c r="N12" s="1">
        <v>156965</v>
      </c>
    </row>
    <row r="13" spans="1:14" ht="63.75" customHeight="1" x14ac:dyDescent="0.2">
      <c r="A13" s="1"/>
      <c r="B13" s="6" t="s">
        <v>158</v>
      </c>
      <c r="C13" s="13" t="s">
        <v>49</v>
      </c>
      <c r="D13" s="1">
        <v>124471</v>
      </c>
      <c r="E13" s="6"/>
      <c r="F13" s="1">
        <f t="shared" ref="F13" si="5">SUM(G13:N13)</f>
        <v>124471</v>
      </c>
      <c r="G13" s="1"/>
      <c r="H13" s="1" t="s">
        <v>155</v>
      </c>
      <c r="I13" s="1"/>
      <c r="J13" s="1"/>
      <c r="K13" s="1"/>
      <c r="L13" s="1"/>
      <c r="M13" s="1"/>
      <c r="N13" s="1">
        <v>124471</v>
      </c>
    </row>
    <row r="14" spans="1:14" ht="114.75" customHeight="1" x14ac:dyDescent="0.2">
      <c r="A14" s="1"/>
      <c r="B14" s="6" t="s">
        <v>174</v>
      </c>
      <c r="C14" s="13" t="s">
        <v>173</v>
      </c>
      <c r="D14" s="1">
        <v>884876</v>
      </c>
      <c r="E14" s="6"/>
      <c r="F14" s="1">
        <f t="shared" si="4"/>
        <v>265589</v>
      </c>
      <c r="G14" s="1"/>
      <c r="H14" s="1" t="s">
        <v>155</v>
      </c>
      <c r="I14" s="1"/>
      <c r="J14" s="1"/>
      <c r="K14" s="1"/>
      <c r="L14" s="1"/>
      <c r="M14" s="1"/>
      <c r="N14" s="1">
        <v>265589</v>
      </c>
    </row>
    <row r="15" spans="1:14" s="4" customFormat="1" ht="25.5" x14ac:dyDescent="0.2">
      <c r="A15" s="3"/>
      <c r="B15" s="3" t="s">
        <v>29</v>
      </c>
      <c r="C15" s="10"/>
      <c r="D15" s="3">
        <f>SUM(D16:D49)</f>
        <v>10114704</v>
      </c>
      <c r="E15" s="3">
        <f>SUM(E16:E49)</f>
        <v>584519</v>
      </c>
      <c r="F15" s="3">
        <f t="shared" si="0"/>
        <v>9530124</v>
      </c>
      <c r="G15" s="3">
        <f>SUM(G16:G42)</f>
        <v>491760</v>
      </c>
      <c r="H15" s="3">
        <f t="shared" ref="H15:N15" si="6">SUM(H16:H49)</f>
        <v>0</v>
      </c>
      <c r="I15" s="3">
        <f t="shared" si="6"/>
        <v>0</v>
      </c>
      <c r="J15" s="3">
        <f t="shared" si="6"/>
        <v>0</v>
      </c>
      <c r="K15" s="3">
        <f t="shared" si="6"/>
        <v>0</v>
      </c>
      <c r="L15" s="3">
        <f t="shared" si="6"/>
        <v>119261</v>
      </c>
      <c r="M15" s="3">
        <f t="shared" si="6"/>
        <v>0</v>
      </c>
      <c r="N15" s="3">
        <f t="shared" si="6"/>
        <v>8919103</v>
      </c>
    </row>
    <row r="16" spans="1:14" ht="25.5" x14ac:dyDescent="0.2">
      <c r="A16" s="1"/>
      <c r="B16" s="6" t="s">
        <v>0</v>
      </c>
      <c r="C16" s="11" t="s">
        <v>44</v>
      </c>
      <c r="D16" s="1">
        <v>449830</v>
      </c>
      <c r="E16" s="6">
        <f>316702+98806</f>
        <v>415508</v>
      </c>
      <c r="F16" s="1">
        <f t="shared" si="0"/>
        <v>34261</v>
      </c>
      <c r="G16" s="1"/>
      <c r="H16" s="1"/>
      <c r="I16" s="1"/>
      <c r="J16" s="1"/>
      <c r="K16" s="1"/>
      <c r="L16" s="1">
        <v>34261</v>
      </c>
      <c r="M16" s="1"/>
      <c r="N16" s="1"/>
    </row>
    <row r="17" spans="1:14" ht="27.75" customHeight="1" x14ac:dyDescent="0.2">
      <c r="A17" s="1"/>
      <c r="B17" s="6" t="s">
        <v>107</v>
      </c>
      <c r="C17" s="13" t="s">
        <v>57</v>
      </c>
      <c r="D17" s="1">
        <f>+F17</f>
        <v>10000</v>
      </c>
      <c r="E17" s="32"/>
      <c r="F17" s="1">
        <f t="shared" si="0"/>
        <v>10000</v>
      </c>
      <c r="G17" s="1">
        <v>10000</v>
      </c>
      <c r="H17" s="1"/>
      <c r="I17" s="1"/>
      <c r="J17" s="1"/>
      <c r="K17" s="1"/>
      <c r="L17" s="1"/>
      <c r="M17" s="1"/>
      <c r="N17" s="1"/>
    </row>
    <row r="18" spans="1:14" ht="24.75" customHeight="1" x14ac:dyDescent="0.2">
      <c r="A18" s="1"/>
      <c r="B18" s="6" t="s">
        <v>146</v>
      </c>
      <c r="C18" s="13" t="s">
        <v>57</v>
      </c>
      <c r="D18" s="1">
        <f>+F18</f>
        <v>50000</v>
      </c>
      <c r="E18" s="32"/>
      <c r="F18" s="1">
        <f t="shared" ref="F18" si="7">SUM(G18:N18)</f>
        <v>50000</v>
      </c>
      <c r="G18" s="1"/>
      <c r="H18" s="1"/>
      <c r="I18" s="1"/>
      <c r="J18" s="1"/>
      <c r="K18" s="1"/>
      <c r="L18" s="1">
        <v>50000</v>
      </c>
      <c r="M18" s="1"/>
      <c r="N18" s="1"/>
    </row>
    <row r="19" spans="1:14" ht="28.5" customHeight="1" x14ac:dyDescent="0.2">
      <c r="A19" s="1"/>
      <c r="B19" s="24" t="s">
        <v>108</v>
      </c>
      <c r="C19" s="13" t="s">
        <v>57</v>
      </c>
      <c r="D19" s="1">
        <f t="shared" ref="D19:D49" si="8">+F19</f>
        <v>16000</v>
      </c>
      <c r="E19" s="32"/>
      <c r="F19" s="1">
        <f t="shared" si="0"/>
        <v>16000</v>
      </c>
      <c r="G19" s="1">
        <v>16000</v>
      </c>
      <c r="H19" s="1"/>
      <c r="I19" s="1"/>
      <c r="J19" s="1"/>
      <c r="K19" s="1"/>
      <c r="L19" s="1"/>
      <c r="M19" s="1"/>
      <c r="N19" s="1"/>
    </row>
    <row r="20" spans="1:14" ht="42" customHeight="1" x14ac:dyDescent="0.2">
      <c r="A20" s="1"/>
      <c r="B20" s="6" t="s">
        <v>109</v>
      </c>
      <c r="C20" s="13" t="s">
        <v>57</v>
      </c>
      <c r="D20" s="1">
        <f t="shared" si="8"/>
        <v>34000</v>
      </c>
      <c r="E20" s="32"/>
      <c r="F20" s="1">
        <f t="shared" si="0"/>
        <v>34000</v>
      </c>
      <c r="G20" s="1">
        <v>34000</v>
      </c>
      <c r="H20" s="1"/>
      <c r="I20" s="1"/>
      <c r="J20" s="1"/>
      <c r="K20" s="1"/>
      <c r="L20" s="1"/>
      <c r="M20" s="1"/>
      <c r="N20" s="1"/>
    </row>
    <row r="21" spans="1:14" ht="44.25" customHeight="1" x14ac:dyDescent="0.2">
      <c r="A21" s="1"/>
      <c r="B21" s="6" t="s">
        <v>148</v>
      </c>
      <c r="C21" s="13" t="s">
        <v>57</v>
      </c>
      <c r="D21" s="1">
        <f t="shared" si="8"/>
        <v>350000</v>
      </c>
      <c r="E21" s="32"/>
      <c r="F21" s="1">
        <f t="shared" si="0"/>
        <v>350000</v>
      </c>
      <c r="G21" s="1">
        <v>350000</v>
      </c>
      <c r="H21" s="1"/>
      <c r="I21" s="1"/>
      <c r="J21" s="1"/>
      <c r="K21" s="1"/>
      <c r="L21" s="1"/>
      <c r="M21" s="1"/>
      <c r="N21" s="1"/>
    </row>
    <row r="22" spans="1:14" ht="37.5" customHeight="1" x14ac:dyDescent="0.2">
      <c r="A22" s="1"/>
      <c r="B22" s="6" t="s">
        <v>147</v>
      </c>
      <c r="C22" s="13" t="s">
        <v>57</v>
      </c>
      <c r="D22" s="1">
        <f t="shared" si="8"/>
        <v>5200</v>
      </c>
      <c r="E22" s="32"/>
      <c r="F22" s="1">
        <f t="shared" si="0"/>
        <v>5200</v>
      </c>
      <c r="G22" s="1">
        <v>5200</v>
      </c>
      <c r="H22" s="1"/>
      <c r="I22" s="1"/>
      <c r="J22" s="1"/>
      <c r="K22" s="1"/>
      <c r="L22" s="1"/>
      <c r="M22" s="1"/>
      <c r="N22" s="1"/>
    </row>
    <row r="23" spans="1:14" ht="39" customHeight="1" x14ac:dyDescent="0.2">
      <c r="A23" s="1"/>
      <c r="B23" s="24" t="s">
        <v>110</v>
      </c>
      <c r="C23" s="13" t="s">
        <v>57</v>
      </c>
      <c r="D23" s="1">
        <f t="shared" si="8"/>
        <v>10000</v>
      </c>
      <c r="E23" s="32"/>
      <c r="F23" s="1">
        <f t="shared" si="0"/>
        <v>10000</v>
      </c>
      <c r="G23" s="1">
        <v>10000</v>
      </c>
      <c r="H23" s="1"/>
      <c r="I23" s="1"/>
      <c r="J23" s="1"/>
      <c r="K23" s="1"/>
      <c r="L23" s="1"/>
      <c r="M23" s="1"/>
      <c r="N23" s="1"/>
    </row>
    <row r="24" spans="1:14" ht="30" customHeight="1" x14ac:dyDescent="0.2">
      <c r="A24" s="1"/>
      <c r="B24" s="1" t="s">
        <v>111</v>
      </c>
      <c r="C24" s="13" t="s">
        <v>57</v>
      </c>
      <c r="D24" s="1">
        <f t="shared" si="8"/>
        <v>9810</v>
      </c>
      <c r="E24" s="32"/>
      <c r="F24" s="1">
        <f t="shared" si="0"/>
        <v>9810</v>
      </c>
      <c r="G24" s="1">
        <v>9810</v>
      </c>
      <c r="H24" s="1"/>
      <c r="I24" s="1"/>
      <c r="J24" s="1"/>
      <c r="K24" s="1"/>
      <c r="L24" s="1"/>
      <c r="M24" s="1"/>
      <c r="N24" s="1"/>
    </row>
    <row r="25" spans="1:14" ht="30" customHeight="1" x14ac:dyDescent="0.2">
      <c r="A25" s="1"/>
      <c r="B25" s="6" t="s">
        <v>112</v>
      </c>
      <c r="C25" s="13" t="s">
        <v>57</v>
      </c>
      <c r="D25" s="1">
        <f t="shared" si="8"/>
        <v>6500</v>
      </c>
      <c r="E25" s="32"/>
      <c r="F25" s="1">
        <f t="shared" si="0"/>
        <v>6500</v>
      </c>
      <c r="G25" s="1">
        <v>6500</v>
      </c>
      <c r="H25" s="1"/>
      <c r="I25" s="1"/>
      <c r="J25" s="1"/>
      <c r="K25" s="1"/>
      <c r="L25" s="1"/>
      <c r="M25" s="1"/>
      <c r="N25" s="1"/>
    </row>
    <row r="26" spans="1:14" ht="30" customHeight="1" x14ac:dyDescent="0.2">
      <c r="A26" s="1"/>
      <c r="B26" s="1" t="s">
        <v>113</v>
      </c>
      <c r="C26" s="13" t="s">
        <v>57</v>
      </c>
      <c r="D26" s="1">
        <f t="shared" si="8"/>
        <v>7750</v>
      </c>
      <c r="E26" s="32"/>
      <c r="F26" s="1">
        <f t="shared" si="0"/>
        <v>7750</v>
      </c>
      <c r="G26" s="1">
        <v>7750</v>
      </c>
      <c r="H26" s="1"/>
      <c r="I26" s="1"/>
      <c r="J26" s="1"/>
      <c r="K26" s="1"/>
      <c r="L26" s="1"/>
      <c r="M26" s="1"/>
      <c r="N26" s="1"/>
    </row>
    <row r="27" spans="1:14" ht="39" customHeight="1" x14ac:dyDescent="0.2">
      <c r="A27" s="1"/>
      <c r="B27" s="6" t="s">
        <v>114</v>
      </c>
      <c r="C27" s="13" t="s">
        <v>57</v>
      </c>
      <c r="D27" s="1">
        <f t="shared" si="8"/>
        <v>7500</v>
      </c>
      <c r="E27" s="32"/>
      <c r="F27" s="1">
        <f t="shared" si="0"/>
        <v>7500</v>
      </c>
      <c r="G27" s="1">
        <v>7500</v>
      </c>
      <c r="H27" s="1"/>
      <c r="I27" s="1"/>
      <c r="J27" s="1"/>
      <c r="K27" s="1"/>
      <c r="L27" s="1"/>
      <c r="M27" s="1"/>
      <c r="N27" s="1"/>
    </row>
    <row r="28" spans="1:14" ht="51.75" customHeight="1" x14ac:dyDescent="0.2">
      <c r="A28" s="1"/>
      <c r="B28" s="6" t="s">
        <v>115</v>
      </c>
      <c r="C28" s="13" t="s">
        <v>57</v>
      </c>
      <c r="D28" s="1">
        <f t="shared" ref="D28" si="9">+F28</f>
        <v>35000</v>
      </c>
      <c r="E28" s="32"/>
      <c r="F28" s="1">
        <f t="shared" ref="F28:F29" si="10">SUM(G28:N28)</f>
        <v>35000</v>
      </c>
      <c r="G28" s="1">
        <v>35000</v>
      </c>
      <c r="H28" s="1"/>
      <c r="I28" s="1"/>
      <c r="J28" s="1"/>
      <c r="K28" s="1"/>
      <c r="L28" s="1"/>
      <c r="M28" s="1"/>
      <c r="N28" s="1"/>
    </row>
    <row r="29" spans="1:14" ht="27" customHeight="1" x14ac:dyDescent="0.2">
      <c r="A29" s="1"/>
      <c r="B29" s="24" t="s">
        <v>176</v>
      </c>
      <c r="C29" s="13" t="s">
        <v>57</v>
      </c>
      <c r="D29" s="1">
        <v>25000</v>
      </c>
      <c r="E29" s="32"/>
      <c r="F29" s="1">
        <f t="shared" si="10"/>
        <v>25000</v>
      </c>
      <c r="G29" s="1"/>
      <c r="H29" s="1"/>
      <c r="I29" s="1"/>
      <c r="J29" s="1"/>
      <c r="K29" s="1"/>
      <c r="L29" s="1">
        <v>25000</v>
      </c>
      <c r="M29" s="1"/>
      <c r="N29" s="1"/>
    </row>
    <row r="30" spans="1:14" ht="27" customHeight="1" x14ac:dyDescent="0.2">
      <c r="A30" s="1"/>
      <c r="B30" s="24" t="s">
        <v>179</v>
      </c>
      <c r="C30" s="13" t="s">
        <v>57</v>
      </c>
      <c r="D30" s="1">
        <v>10000</v>
      </c>
      <c r="E30" s="32"/>
      <c r="F30" s="1">
        <f t="shared" ref="F30" si="11">SUM(G30:N30)</f>
        <v>10000</v>
      </c>
      <c r="G30" s="1"/>
      <c r="H30" s="1"/>
      <c r="I30" s="1"/>
      <c r="J30" s="1"/>
      <c r="K30" s="1"/>
      <c r="L30" s="1">
        <v>10000</v>
      </c>
      <c r="M30" s="1"/>
      <c r="N30" s="1"/>
    </row>
    <row r="31" spans="1:14" ht="102" x14ac:dyDescent="0.2">
      <c r="A31" s="1"/>
      <c r="B31" s="24" t="s">
        <v>165</v>
      </c>
      <c r="C31" s="13" t="s">
        <v>151</v>
      </c>
      <c r="D31" s="6">
        <v>978874</v>
      </c>
      <c r="E31" s="33"/>
      <c r="F31" s="1">
        <f t="shared" ref="F31:F32" si="12">SUM(G31:N31)</f>
        <v>978874</v>
      </c>
      <c r="G31" s="1"/>
      <c r="H31" s="1"/>
      <c r="I31" s="1"/>
      <c r="J31" s="1"/>
      <c r="K31" s="1"/>
      <c r="L31" s="1"/>
      <c r="M31" s="1"/>
      <c r="N31" s="1">
        <v>978874</v>
      </c>
    </row>
    <row r="32" spans="1:14" ht="165.75" x14ac:dyDescent="0.2">
      <c r="A32" s="1"/>
      <c r="B32" s="24" t="s">
        <v>166</v>
      </c>
      <c r="C32" s="13" t="s">
        <v>151</v>
      </c>
      <c r="D32" s="6">
        <v>442474</v>
      </c>
      <c r="E32" s="33"/>
      <c r="F32" s="1">
        <f t="shared" si="12"/>
        <v>442474</v>
      </c>
      <c r="G32" s="1"/>
      <c r="H32" s="1"/>
      <c r="I32" s="1"/>
      <c r="J32" s="1"/>
      <c r="K32" s="1"/>
      <c r="L32" s="1"/>
      <c r="M32" s="1"/>
      <c r="N32" s="1">
        <v>442474</v>
      </c>
    </row>
    <row r="33" spans="1:14" ht="129.75" customHeight="1" x14ac:dyDescent="0.2">
      <c r="A33" s="1"/>
      <c r="B33" s="6" t="s">
        <v>160</v>
      </c>
      <c r="C33" s="13" t="s">
        <v>151</v>
      </c>
      <c r="D33" s="1">
        <v>339557</v>
      </c>
      <c r="E33" s="32"/>
      <c r="F33" s="1">
        <f t="shared" si="0"/>
        <v>339557</v>
      </c>
      <c r="G33" s="1"/>
      <c r="H33" s="1"/>
      <c r="I33" s="1"/>
      <c r="J33" s="1"/>
      <c r="K33" s="1"/>
      <c r="L33" s="1"/>
      <c r="M33" s="1"/>
      <c r="N33" s="1">
        <v>339557</v>
      </c>
    </row>
    <row r="34" spans="1:14" ht="129" customHeight="1" x14ac:dyDescent="0.2">
      <c r="A34" s="1"/>
      <c r="B34" s="6" t="s">
        <v>161</v>
      </c>
      <c r="C34" s="13" t="s">
        <v>152</v>
      </c>
      <c r="D34" s="1">
        <v>1155056</v>
      </c>
      <c r="E34" s="32"/>
      <c r="F34" s="1">
        <f t="shared" si="0"/>
        <v>1155056</v>
      </c>
      <c r="G34" s="1"/>
      <c r="H34" s="1"/>
      <c r="I34" s="1"/>
      <c r="J34" s="1"/>
      <c r="K34" s="1"/>
      <c r="L34" s="1"/>
      <c r="M34" s="1"/>
      <c r="N34" s="1">
        <v>1155056</v>
      </c>
    </row>
    <row r="35" spans="1:14" ht="130.5" customHeight="1" x14ac:dyDescent="0.2">
      <c r="A35" s="1"/>
      <c r="B35" s="6" t="s">
        <v>162</v>
      </c>
      <c r="C35" s="13" t="s">
        <v>152</v>
      </c>
      <c r="D35" s="1">
        <v>667526</v>
      </c>
      <c r="E35" s="32"/>
      <c r="F35" s="1">
        <f t="shared" si="0"/>
        <v>667526</v>
      </c>
      <c r="G35" s="1"/>
      <c r="H35" s="1"/>
      <c r="I35" s="1"/>
      <c r="J35" s="1"/>
      <c r="K35" s="1"/>
      <c r="L35" s="1"/>
      <c r="M35" s="1"/>
      <c r="N35" s="1">
        <v>667526</v>
      </c>
    </row>
    <row r="36" spans="1:14" ht="89.25" customHeight="1" x14ac:dyDescent="0.2">
      <c r="A36" s="1"/>
      <c r="B36" s="6" t="s">
        <v>163</v>
      </c>
      <c r="C36" s="13" t="s">
        <v>152</v>
      </c>
      <c r="D36" s="1">
        <v>1853179</v>
      </c>
      <c r="E36" s="17">
        <v>169011</v>
      </c>
      <c r="F36" s="1">
        <f t="shared" si="0"/>
        <v>1684168</v>
      </c>
      <c r="G36" s="1"/>
      <c r="H36" s="1"/>
      <c r="I36" s="1"/>
      <c r="J36" s="1"/>
      <c r="K36" s="1"/>
      <c r="L36" s="1"/>
      <c r="M36" s="1"/>
      <c r="N36" s="1">
        <v>1684168</v>
      </c>
    </row>
    <row r="37" spans="1:14" ht="102" customHeight="1" x14ac:dyDescent="0.2">
      <c r="A37" s="1"/>
      <c r="B37" s="6" t="s">
        <v>164</v>
      </c>
      <c r="C37" s="13" t="s">
        <v>152</v>
      </c>
      <c r="D37" s="1">
        <v>574689</v>
      </c>
      <c r="E37" s="32"/>
      <c r="F37" s="1">
        <f t="shared" si="0"/>
        <v>574689</v>
      </c>
      <c r="G37" s="1"/>
      <c r="H37" s="1"/>
      <c r="I37" s="1"/>
      <c r="J37" s="1"/>
      <c r="K37" s="1"/>
      <c r="L37" s="1"/>
      <c r="M37" s="1"/>
      <c r="N37" s="1">
        <v>574689</v>
      </c>
    </row>
    <row r="38" spans="1:14" ht="101.25" customHeight="1" x14ac:dyDescent="0.2">
      <c r="A38" s="1"/>
      <c r="B38" s="6" t="s">
        <v>167</v>
      </c>
      <c r="C38" s="13" t="s">
        <v>152</v>
      </c>
      <c r="D38" s="1">
        <v>283398</v>
      </c>
      <c r="E38" s="32"/>
      <c r="F38" s="1">
        <f t="shared" si="0"/>
        <v>283398</v>
      </c>
      <c r="G38" s="1"/>
      <c r="H38" s="1"/>
      <c r="I38" s="1"/>
      <c r="J38" s="1"/>
      <c r="K38" s="1"/>
      <c r="L38" s="1"/>
      <c r="M38" s="1"/>
      <c r="N38" s="1">
        <v>283398</v>
      </c>
    </row>
    <row r="39" spans="1:14" ht="104.25" customHeight="1" x14ac:dyDescent="0.2">
      <c r="A39" s="1"/>
      <c r="B39" s="6" t="s">
        <v>168</v>
      </c>
      <c r="C39" s="13" t="s">
        <v>152</v>
      </c>
      <c r="D39" s="1">
        <v>797787</v>
      </c>
      <c r="E39" s="32"/>
      <c r="F39" s="1">
        <f t="shared" si="0"/>
        <v>797787</v>
      </c>
      <c r="G39" s="1"/>
      <c r="H39" s="1"/>
      <c r="I39" s="1"/>
      <c r="J39" s="1"/>
      <c r="K39" s="1"/>
      <c r="L39" s="1"/>
      <c r="M39" s="1"/>
      <c r="N39" s="1">
        <v>797787</v>
      </c>
    </row>
    <row r="40" spans="1:14" ht="102" customHeight="1" x14ac:dyDescent="0.2">
      <c r="A40" s="1"/>
      <c r="B40" s="6" t="s">
        <v>169</v>
      </c>
      <c r="C40" s="13" t="s">
        <v>152</v>
      </c>
      <c r="D40" s="1">
        <v>681845</v>
      </c>
      <c r="E40" s="32"/>
      <c r="F40" s="1">
        <f t="shared" si="0"/>
        <v>681845</v>
      </c>
      <c r="G40" s="1"/>
      <c r="H40" s="1"/>
      <c r="I40" s="1"/>
      <c r="J40" s="1"/>
      <c r="K40" s="1"/>
      <c r="L40" s="1"/>
      <c r="M40" s="1"/>
      <c r="N40" s="1">
        <v>681845</v>
      </c>
    </row>
    <row r="41" spans="1:14" ht="103.5" customHeight="1" x14ac:dyDescent="0.2">
      <c r="A41" s="1"/>
      <c r="B41" s="6" t="s">
        <v>170</v>
      </c>
      <c r="C41" s="13" t="s">
        <v>152</v>
      </c>
      <c r="D41" s="1">
        <v>791400</v>
      </c>
      <c r="E41" s="32"/>
      <c r="F41" s="1">
        <f t="shared" si="0"/>
        <v>791400</v>
      </c>
      <c r="G41" s="1"/>
      <c r="H41" s="1"/>
      <c r="I41" s="1"/>
      <c r="J41" s="1"/>
      <c r="K41" s="1"/>
      <c r="L41" s="1"/>
      <c r="M41" s="1"/>
      <c r="N41" s="1">
        <v>791400</v>
      </c>
    </row>
    <row r="42" spans="1:14" ht="102.75" customHeight="1" x14ac:dyDescent="0.2">
      <c r="A42" s="1"/>
      <c r="B42" s="6" t="s">
        <v>171</v>
      </c>
      <c r="C42" s="13" t="s">
        <v>152</v>
      </c>
      <c r="D42" s="1">
        <v>522329</v>
      </c>
      <c r="E42" s="32"/>
      <c r="F42" s="1">
        <f t="shared" si="0"/>
        <v>522329</v>
      </c>
      <c r="G42" s="1"/>
      <c r="H42" s="1"/>
      <c r="I42" s="1"/>
      <c r="J42" s="1"/>
      <c r="K42" s="1"/>
      <c r="L42" s="1"/>
      <c r="M42" s="1"/>
      <c r="N42" s="1">
        <v>522329</v>
      </c>
    </row>
    <row r="43" spans="1:14" ht="30" hidden="1" customHeight="1" x14ac:dyDescent="0.2">
      <c r="A43" s="1"/>
      <c r="B43" s="24"/>
      <c r="C43" s="13"/>
      <c r="D43" s="1">
        <f t="shared" si="8"/>
        <v>0</v>
      </c>
      <c r="E43" s="32"/>
      <c r="F43" s="1">
        <f t="shared" si="0"/>
        <v>0</v>
      </c>
      <c r="G43" s="1"/>
      <c r="H43" s="1"/>
      <c r="I43" s="1"/>
      <c r="J43" s="1"/>
      <c r="K43" s="1"/>
      <c r="L43" s="1"/>
      <c r="M43" s="1"/>
      <c r="N43" s="1"/>
    </row>
    <row r="44" spans="1:14" ht="30" hidden="1" customHeight="1" x14ac:dyDescent="0.2">
      <c r="A44" s="1"/>
      <c r="B44" s="24"/>
      <c r="C44" s="13"/>
      <c r="D44" s="1">
        <f t="shared" si="8"/>
        <v>0</v>
      </c>
      <c r="E44" s="32"/>
      <c r="F44" s="1">
        <f t="shared" si="0"/>
        <v>0</v>
      </c>
      <c r="G44" s="1"/>
      <c r="H44" s="1"/>
      <c r="I44" s="1"/>
      <c r="J44" s="1"/>
      <c r="K44" s="1"/>
      <c r="L44" s="1"/>
      <c r="M44" s="1"/>
      <c r="N44" s="1"/>
    </row>
    <row r="45" spans="1:14" ht="30" hidden="1" customHeight="1" x14ac:dyDescent="0.2">
      <c r="A45" s="1"/>
      <c r="B45" s="24"/>
      <c r="C45" s="13"/>
      <c r="D45" s="1">
        <f t="shared" si="8"/>
        <v>0</v>
      </c>
      <c r="E45" s="32"/>
      <c r="F45" s="1">
        <f t="shared" si="0"/>
        <v>0</v>
      </c>
      <c r="G45" s="1"/>
      <c r="H45" s="1"/>
      <c r="I45" s="1"/>
      <c r="J45" s="1"/>
      <c r="K45" s="1"/>
      <c r="L45" s="1"/>
      <c r="M45" s="1"/>
      <c r="N45" s="1"/>
    </row>
    <row r="46" spans="1:14" ht="30" hidden="1" customHeight="1" x14ac:dyDescent="0.2">
      <c r="A46" s="1"/>
      <c r="B46" s="24"/>
      <c r="C46" s="13"/>
      <c r="D46" s="1">
        <f t="shared" si="8"/>
        <v>0</v>
      </c>
      <c r="E46" s="32"/>
      <c r="F46" s="1">
        <f t="shared" si="0"/>
        <v>0</v>
      </c>
      <c r="G46" s="1"/>
      <c r="H46" s="1"/>
      <c r="I46" s="1"/>
      <c r="J46" s="1"/>
      <c r="K46" s="1"/>
      <c r="L46" s="1"/>
      <c r="M46" s="1"/>
      <c r="N46" s="1"/>
    </row>
    <row r="47" spans="1:14" ht="30" hidden="1" customHeight="1" x14ac:dyDescent="0.2">
      <c r="A47" s="1"/>
      <c r="B47" s="24"/>
      <c r="C47" s="13"/>
      <c r="D47" s="1">
        <f t="shared" si="8"/>
        <v>0</v>
      </c>
      <c r="E47" s="32"/>
      <c r="F47" s="1">
        <f t="shared" si="0"/>
        <v>0</v>
      </c>
      <c r="G47" s="1"/>
      <c r="H47" s="1"/>
      <c r="I47" s="1"/>
      <c r="J47" s="1"/>
      <c r="K47" s="1"/>
      <c r="L47" s="1"/>
      <c r="M47" s="1"/>
      <c r="N47" s="1"/>
    </row>
    <row r="48" spans="1:14" ht="30" hidden="1" customHeight="1" x14ac:dyDescent="0.2">
      <c r="A48" s="1"/>
      <c r="B48" s="24"/>
      <c r="C48" s="13"/>
      <c r="D48" s="1">
        <f t="shared" si="8"/>
        <v>0</v>
      </c>
      <c r="E48" s="32"/>
      <c r="F48" s="1">
        <f t="shared" si="0"/>
        <v>0</v>
      </c>
      <c r="G48" s="1"/>
      <c r="H48" s="1"/>
      <c r="I48" s="1"/>
      <c r="J48" s="1"/>
      <c r="K48" s="1"/>
      <c r="L48" s="1"/>
      <c r="M48" s="1"/>
      <c r="N48" s="1"/>
    </row>
    <row r="49" spans="1:14" hidden="1" x14ac:dyDescent="0.2">
      <c r="A49" s="1"/>
      <c r="B49" s="1"/>
      <c r="C49" s="13"/>
      <c r="D49" s="1">
        <f t="shared" si="8"/>
        <v>0</v>
      </c>
      <c r="E49" s="33"/>
      <c r="F49" s="1">
        <f t="shared" si="0"/>
        <v>0</v>
      </c>
      <c r="G49" s="1"/>
      <c r="H49" s="1"/>
      <c r="I49" s="1"/>
      <c r="J49" s="1"/>
      <c r="K49" s="1"/>
      <c r="L49" s="1"/>
      <c r="M49" s="1"/>
      <c r="N49" s="1"/>
    </row>
    <row r="50" spans="1:14" s="4" customFormat="1" ht="25.5" x14ac:dyDescent="0.2">
      <c r="A50" s="3"/>
      <c r="B50" s="3" t="s">
        <v>30</v>
      </c>
      <c r="C50" s="10"/>
      <c r="D50" s="3">
        <f>SUM(D51:D52)</f>
        <v>1354770</v>
      </c>
      <c r="E50" s="3">
        <f t="shared" ref="E50:N50" si="13">SUM(E51:E52)</f>
        <v>0</v>
      </c>
      <c r="F50" s="3">
        <f t="shared" si="13"/>
        <v>214367</v>
      </c>
      <c r="G50" s="3">
        <f t="shared" si="13"/>
        <v>35500</v>
      </c>
      <c r="H50" s="3">
        <f t="shared" si="13"/>
        <v>0</v>
      </c>
      <c r="I50" s="3">
        <f t="shared" si="13"/>
        <v>0</v>
      </c>
      <c r="J50" s="3">
        <f t="shared" si="13"/>
        <v>0</v>
      </c>
      <c r="K50" s="3">
        <f t="shared" si="13"/>
        <v>0</v>
      </c>
      <c r="L50" s="3">
        <f t="shared" si="13"/>
        <v>178867</v>
      </c>
      <c r="M50" s="3">
        <f t="shared" si="13"/>
        <v>0</v>
      </c>
      <c r="N50" s="3">
        <f t="shared" si="13"/>
        <v>0</v>
      </c>
    </row>
    <row r="51" spans="1:14" ht="25.5" customHeight="1" thickBot="1" x14ac:dyDescent="0.25">
      <c r="A51" s="1"/>
      <c r="B51" s="7" t="s">
        <v>45</v>
      </c>
      <c r="C51" s="11" t="s">
        <v>46</v>
      </c>
      <c r="D51" s="1">
        <v>1319270</v>
      </c>
      <c r="E51" s="1"/>
      <c r="F51" s="1">
        <f>SUM(G51:N51)</f>
        <v>178867</v>
      </c>
      <c r="G51" s="1"/>
      <c r="H51" s="1"/>
      <c r="I51" s="1"/>
      <c r="J51" s="1"/>
      <c r="K51" s="1"/>
      <c r="L51" s="1">
        <v>178867</v>
      </c>
      <c r="M51" s="1"/>
      <c r="N51" s="1"/>
    </row>
    <row r="52" spans="1:14" ht="27" customHeight="1" x14ac:dyDescent="0.2">
      <c r="A52" s="1"/>
      <c r="B52" s="25" t="s">
        <v>130</v>
      </c>
      <c r="C52" s="11" t="s">
        <v>57</v>
      </c>
      <c r="D52" s="1">
        <f>+F52</f>
        <v>35500</v>
      </c>
      <c r="E52" s="1"/>
      <c r="F52" s="1">
        <f>SUM(G52:N52)</f>
        <v>35500</v>
      </c>
      <c r="G52" s="1">
        <v>35500</v>
      </c>
      <c r="H52" s="1"/>
      <c r="I52" s="1"/>
      <c r="J52" s="1"/>
      <c r="K52" s="1"/>
      <c r="L52" s="1"/>
      <c r="M52" s="1"/>
      <c r="N52" s="1"/>
    </row>
    <row r="53" spans="1:14" s="4" customFormat="1" ht="25.5" x14ac:dyDescent="0.2">
      <c r="A53" s="3"/>
      <c r="B53" s="3" t="s">
        <v>31</v>
      </c>
      <c r="C53" s="10"/>
      <c r="D53" s="3">
        <f t="shared" ref="D53:E53" si="14">SUM(D54:D55)</f>
        <v>6000</v>
      </c>
      <c r="E53" s="3">
        <f t="shared" si="14"/>
        <v>0</v>
      </c>
      <c r="F53" s="3">
        <f>SUM(G53:N53)</f>
        <v>6000</v>
      </c>
      <c r="G53" s="3">
        <f>SUM(G54:G55)</f>
        <v>0</v>
      </c>
      <c r="H53" s="3">
        <f t="shared" ref="H53:N53" si="15">SUM(H54:H55)</f>
        <v>0</v>
      </c>
      <c r="I53" s="3">
        <f t="shared" si="15"/>
        <v>0</v>
      </c>
      <c r="J53" s="3">
        <f t="shared" ref="J53:K53" si="16">SUM(J54:J55)</f>
        <v>0</v>
      </c>
      <c r="K53" s="3">
        <f t="shared" si="16"/>
        <v>0</v>
      </c>
      <c r="L53" s="3">
        <f t="shared" si="15"/>
        <v>6000</v>
      </c>
      <c r="M53" s="3">
        <f t="shared" si="15"/>
        <v>0</v>
      </c>
      <c r="N53" s="3">
        <f t="shared" si="15"/>
        <v>0</v>
      </c>
    </row>
    <row r="54" spans="1:14" ht="51" x14ac:dyDescent="0.2">
      <c r="A54" s="1"/>
      <c r="B54" s="6" t="s">
        <v>142</v>
      </c>
      <c r="C54" s="11" t="s">
        <v>57</v>
      </c>
      <c r="D54" s="8">
        <f>+F54</f>
        <v>6000</v>
      </c>
      <c r="E54" s="1"/>
      <c r="F54" s="1">
        <f>SUM(G54:N54)</f>
        <v>6000</v>
      </c>
      <c r="G54" s="1"/>
      <c r="H54" s="1"/>
      <c r="I54" s="1"/>
      <c r="J54" s="1"/>
      <c r="K54" s="1"/>
      <c r="L54" s="1">
        <v>6000</v>
      </c>
      <c r="M54" s="1"/>
      <c r="N54" s="1"/>
    </row>
    <row r="55" spans="1:14" hidden="1" x14ac:dyDescent="0.2">
      <c r="A55" s="1"/>
      <c r="B55" s="1"/>
      <c r="C55" s="1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s="4" customFormat="1" x14ac:dyDescent="0.2">
      <c r="A56" s="21" t="s">
        <v>32</v>
      </c>
      <c r="B56" s="21" t="s">
        <v>33</v>
      </c>
      <c r="C56" s="30"/>
      <c r="D56" s="21">
        <f>+D57+D62+D90+D97+D135+D167+D182</f>
        <v>21133299</v>
      </c>
      <c r="E56" s="21">
        <f>+E57+E62+E90+E97+E135+E167+E182</f>
        <v>2207529</v>
      </c>
      <c r="F56" s="21">
        <f>SUM(G56:N56)</f>
        <v>6265181</v>
      </c>
      <c r="G56" s="21">
        <f t="shared" ref="G56:N56" si="17">+G57+G62+G90+G97+G135+G167+G182</f>
        <v>375740</v>
      </c>
      <c r="H56" s="21">
        <f t="shared" si="17"/>
        <v>289406</v>
      </c>
      <c r="I56" s="21">
        <f t="shared" si="17"/>
        <v>0</v>
      </c>
      <c r="J56" s="21">
        <f t="shared" si="17"/>
        <v>184211</v>
      </c>
      <c r="K56" s="21">
        <f t="shared" si="17"/>
        <v>180000</v>
      </c>
      <c r="L56" s="21">
        <f t="shared" si="17"/>
        <v>269374</v>
      </c>
      <c r="M56" s="21">
        <f t="shared" si="17"/>
        <v>4911</v>
      </c>
      <c r="N56" s="21">
        <f t="shared" si="17"/>
        <v>4961539</v>
      </c>
    </row>
    <row r="57" spans="1:14" s="4" customFormat="1" x14ac:dyDescent="0.2">
      <c r="A57" s="3"/>
      <c r="B57" s="3" t="s">
        <v>34</v>
      </c>
      <c r="C57" s="10"/>
      <c r="D57" s="3">
        <f t="shared" ref="D57:E57" si="18">+D58+D60</f>
        <v>10960</v>
      </c>
      <c r="E57" s="3">
        <f t="shared" si="18"/>
        <v>0</v>
      </c>
      <c r="F57" s="3">
        <f>+F58+F60</f>
        <v>10960</v>
      </c>
      <c r="G57" s="3">
        <f>+G58+G60</f>
        <v>10960</v>
      </c>
      <c r="H57" s="3">
        <f t="shared" ref="H57:N57" si="19">+H58+H60</f>
        <v>0</v>
      </c>
      <c r="I57" s="3">
        <f t="shared" si="19"/>
        <v>0</v>
      </c>
      <c r="J57" s="3">
        <f t="shared" si="19"/>
        <v>0</v>
      </c>
      <c r="K57" s="3">
        <f t="shared" si="19"/>
        <v>0</v>
      </c>
      <c r="L57" s="3">
        <f t="shared" si="19"/>
        <v>0</v>
      </c>
      <c r="M57" s="3">
        <f t="shared" si="19"/>
        <v>0</v>
      </c>
      <c r="N57" s="3">
        <f t="shared" si="19"/>
        <v>0</v>
      </c>
    </row>
    <row r="58" spans="1:14" s="4" customFormat="1" x14ac:dyDescent="0.2">
      <c r="A58" s="5"/>
      <c r="B58" s="5" t="s">
        <v>3</v>
      </c>
      <c r="C58" s="12"/>
      <c r="D58" s="5">
        <f>+D59</f>
        <v>3600</v>
      </c>
      <c r="E58" s="5">
        <f>+E59</f>
        <v>0</v>
      </c>
      <c r="F58" s="5">
        <f t="shared" ref="F58:F63" si="20">SUM(G58:N58)</f>
        <v>3600</v>
      </c>
      <c r="G58" s="5">
        <f>+G59</f>
        <v>3600</v>
      </c>
      <c r="H58" s="5">
        <f t="shared" ref="H58:N60" si="21">+H59</f>
        <v>0</v>
      </c>
      <c r="I58" s="5">
        <f t="shared" si="21"/>
        <v>0</v>
      </c>
      <c r="J58" s="5">
        <f t="shared" si="21"/>
        <v>0</v>
      </c>
      <c r="K58" s="5">
        <f t="shared" si="21"/>
        <v>0</v>
      </c>
      <c r="L58" s="5">
        <f t="shared" si="21"/>
        <v>0</v>
      </c>
      <c r="M58" s="5">
        <f t="shared" si="21"/>
        <v>0</v>
      </c>
      <c r="N58" s="5">
        <f t="shared" si="21"/>
        <v>0</v>
      </c>
    </row>
    <row r="59" spans="1:14" x14ac:dyDescent="0.2">
      <c r="A59" s="1"/>
      <c r="B59" s="1" t="s">
        <v>35</v>
      </c>
      <c r="C59" s="11" t="s">
        <v>57</v>
      </c>
      <c r="D59" s="1">
        <v>3600</v>
      </c>
      <c r="E59" s="1"/>
      <c r="F59" s="1">
        <f t="shared" si="20"/>
        <v>3600</v>
      </c>
      <c r="G59" s="1">
        <v>3600</v>
      </c>
      <c r="H59" s="1"/>
      <c r="I59" s="1"/>
      <c r="J59" s="1"/>
      <c r="K59" s="1"/>
      <c r="L59" s="1"/>
      <c r="M59" s="1"/>
      <c r="N59" s="1"/>
    </row>
    <row r="60" spans="1:14" s="4" customFormat="1" x14ac:dyDescent="0.2">
      <c r="A60" s="5"/>
      <c r="B60" s="5" t="s">
        <v>4</v>
      </c>
      <c r="C60" s="12"/>
      <c r="D60" s="5">
        <f>+D61</f>
        <v>7360</v>
      </c>
      <c r="E60" s="5">
        <f>+E61</f>
        <v>0</v>
      </c>
      <c r="F60" s="5">
        <f t="shared" ref="F60:F61" si="22">SUM(G60:N60)</f>
        <v>7360</v>
      </c>
      <c r="G60" s="5">
        <f>+G61</f>
        <v>7360</v>
      </c>
      <c r="H60" s="5">
        <f t="shared" si="21"/>
        <v>0</v>
      </c>
      <c r="I60" s="5">
        <f t="shared" si="21"/>
        <v>0</v>
      </c>
      <c r="J60" s="5">
        <f t="shared" si="21"/>
        <v>0</v>
      </c>
      <c r="K60" s="5">
        <f t="shared" si="21"/>
        <v>0</v>
      </c>
      <c r="L60" s="5">
        <f t="shared" si="21"/>
        <v>0</v>
      </c>
      <c r="M60" s="5">
        <f t="shared" si="21"/>
        <v>0</v>
      </c>
      <c r="N60" s="5">
        <f t="shared" si="21"/>
        <v>0</v>
      </c>
    </row>
    <row r="61" spans="1:14" x14ac:dyDescent="0.2">
      <c r="A61" s="1"/>
      <c r="B61" s="1" t="s">
        <v>58</v>
      </c>
      <c r="C61" s="11" t="s">
        <v>57</v>
      </c>
      <c r="D61" s="1">
        <v>7360</v>
      </c>
      <c r="E61" s="1"/>
      <c r="F61" s="1">
        <f t="shared" si="22"/>
        <v>7360</v>
      </c>
      <c r="G61" s="1">
        <v>7360</v>
      </c>
      <c r="H61" s="1"/>
      <c r="I61" s="1"/>
      <c r="J61" s="1"/>
      <c r="K61" s="1"/>
      <c r="L61" s="1"/>
      <c r="M61" s="1"/>
      <c r="N61" s="1"/>
    </row>
    <row r="62" spans="1:14" s="4" customFormat="1" x14ac:dyDescent="0.2">
      <c r="A62" s="3"/>
      <c r="B62" s="3" t="s">
        <v>36</v>
      </c>
      <c r="C62" s="10"/>
      <c r="D62" s="3">
        <f t="shared" ref="D62:N62" si="23">+D63+D72+D78+D75</f>
        <v>494154</v>
      </c>
      <c r="E62" s="3">
        <f t="shared" si="23"/>
        <v>0</v>
      </c>
      <c r="F62" s="3">
        <f t="shared" si="23"/>
        <v>494154</v>
      </c>
      <c r="G62" s="3">
        <f t="shared" si="23"/>
        <v>2000</v>
      </c>
      <c r="H62" s="3">
        <f t="shared" si="23"/>
        <v>0</v>
      </c>
      <c r="I62" s="3">
        <f t="shared" si="23"/>
        <v>0</v>
      </c>
      <c r="J62" s="3">
        <f t="shared" si="23"/>
        <v>0</v>
      </c>
      <c r="K62" s="3">
        <f t="shared" si="23"/>
        <v>0</v>
      </c>
      <c r="L62" s="3">
        <f t="shared" si="23"/>
        <v>69576</v>
      </c>
      <c r="M62" s="3">
        <f t="shared" si="23"/>
        <v>0</v>
      </c>
      <c r="N62" s="3">
        <f t="shared" si="23"/>
        <v>422578</v>
      </c>
    </row>
    <row r="63" spans="1:14" s="4" customFormat="1" x14ac:dyDescent="0.2">
      <c r="A63" s="5"/>
      <c r="B63" s="5" t="s">
        <v>3</v>
      </c>
      <c r="C63" s="12"/>
      <c r="D63" s="5">
        <f>SUM(D64:D71)</f>
        <v>43230</v>
      </c>
      <c r="E63" s="5">
        <f>SUM(E64:E71)</f>
        <v>0</v>
      </c>
      <c r="F63" s="5">
        <f t="shared" si="20"/>
        <v>43230</v>
      </c>
      <c r="G63" s="5">
        <f t="shared" ref="G63:N63" si="24">SUM(G64:G71)</f>
        <v>2000</v>
      </c>
      <c r="H63" s="5">
        <f t="shared" si="24"/>
        <v>0</v>
      </c>
      <c r="I63" s="5">
        <f t="shared" si="24"/>
        <v>0</v>
      </c>
      <c r="J63" s="5">
        <f t="shared" si="24"/>
        <v>0</v>
      </c>
      <c r="K63" s="5">
        <f t="shared" si="24"/>
        <v>0</v>
      </c>
      <c r="L63" s="5">
        <f t="shared" si="24"/>
        <v>41230</v>
      </c>
      <c r="M63" s="5">
        <f t="shared" si="24"/>
        <v>0</v>
      </c>
      <c r="N63" s="5">
        <f t="shared" si="24"/>
        <v>0</v>
      </c>
    </row>
    <row r="64" spans="1:14" ht="25.5" x14ac:dyDescent="0.2">
      <c r="A64" s="15"/>
      <c r="B64" s="6" t="s">
        <v>69</v>
      </c>
      <c r="C64" s="11" t="s">
        <v>57</v>
      </c>
      <c r="D64" s="1">
        <f t="shared" ref="D64:D66" si="25">+F64</f>
        <v>2000</v>
      </c>
      <c r="E64" s="1"/>
      <c r="F64" s="1">
        <f t="shared" ref="F64:F66" si="26">SUM(G64:N64)</f>
        <v>2000</v>
      </c>
      <c r="G64" s="1">
        <v>2000</v>
      </c>
      <c r="H64" s="1"/>
      <c r="I64" s="1"/>
      <c r="J64" s="1"/>
      <c r="K64" s="1"/>
      <c r="L64" s="1"/>
      <c r="M64" s="1"/>
      <c r="N64" s="1"/>
    </row>
    <row r="65" spans="1:14" ht="25.5" customHeight="1" x14ac:dyDescent="0.2">
      <c r="A65" s="15"/>
      <c r="B65" s="6" t="s">
        <v>70</v>
      </c>
      <c r="C65" s="11" t="s">
        <v>57</v>
      </c>
      <c r="D65" s="1">
        <f t="shared" si="25"/>
        <v>4000</v>
      </c>
      <c r="E65" s="1"/>
      <c r="F65" s="1">
        <f t="shared" si="26"/>
        <v>4000</v>
      </c>
      <c r="G65" s="1"/>
      <c r="H65" s="1"/>
      <c r="I65" s="1"/>
      <c r="J65" s="1"/>
      <c r="K65" s="1"/>
      <c r="L65" s="1">
        <v>4000</v>
      </c>
      <c r="M65" s="1"/>
      <c r="N65" s="1"/>
    </row>
    <row r="66" spans="1:14" ht="12.75" customHeight="1" x14ac:dyDescent="0.2">
      <c r="A66" s="15"/>
      <c r="B66" s="26" t="s">
        <v>71</v>
      </c>
      <c r="C66" s="11" t="s">
        <v>57</v>
      </c>
      <c r="D66" s="1">
        <f t="shared" si="25"/>
        <v>2850</v>
      </c>
      <c r="E66" s="1"/>
      <c r="F66" s="1">
        <f t="shared" si="26"/>
        <v>2850</v>
      </c>
      <c r="G66" s="1"/>
      <c r="H66" s="1"/>
      <c r="I66" s="1"/>
      <c r="J66" s="1"/>
      <c r="K66" s="1"/>
      <c r="L66" s="1">
        <v>2850</v>
      </c>
      <c r="M66" s="1"/>
      <c r="N66" s="1"/>
    </row>
    <row r="67" spans="1:14" ht="14.25" customHeight="1" x14ac:dyDescent="0.2">
      <c r="A67" s="15"/>
      <c r="B67" s="26" t="s">
        <v>72</v>
      </c>
      <c r="C67" s="11" t="s">
        <v>57</v>
      </c>
      <c r="D67" s="1">
        <f t="shared" ref="D67" si="27">+F67</f>
        <v>4950</v>
      </c>
      <c r="E67" s="1"/>
      <c r="F67" s="1">
        <f t="shared" ref="F67" si="28">SUM(G67:N67)</f>
        <v>4950</v>
      </c>
      <c r="G67" s="1"/>
      <c r="H67" s="1"/>
      <c r="I67" s="1"/>
      <c r="J67" s="1"/>
      <c r="K67" s="1"/>
      <c r="L67" s="1">
        <v>4950</v>
      </c>
      <c r="M67" s="1"/>
      <c r="N67" s="1"/>
    </row>
    <row r="68" spans="1:14" ht="26.25" customHeight="1" x14ac:dyDescent="0.2">
      <c r="A68" s="15"/>
      <c r="B68" s="6" t="s">
        <v>73</v>
      </c>
      <c r="C68" s="11" t="s">
        <v>57</v>
      </c>
      <c r="D68" s="1">
        <f t="shared" ref="D68:D70" si="29">+F68</f>
        <v>14000</v>
      </c>
      <c r="E68" s="1"/>
      <c r="F68" s="1">
        <f t="shared" ref="F68:F70" si="30">SUM(G68:N68)</f>
        <v>14000</v>
      </c>
      <c r="G68" s="1"/>
      <c r="H68" s="1"/>
      <c r="I68" s="1"/>
      <c r="J68" s="1"/>
      <c r="K68" s="1"/>
      <c r="L68" s="1">
        <v>14000</v>
      </c>
      <c r="M68" s="1"/>
      <c r="N68" s="1"/>
    </row>
    <row r="69" spans="1:14" ht="12.75" customHeight="1" x14ac:dyDescent="0.2">
      <c r="A69" s="15"/>
      <c r="B69" s="26" t="s">
        <v>75</v>
      </c>
      <c r="C69" s="11" t="s">
        <v>57</v>
      </c>
      <c r="D69" s="1">
        <f t="shared" si="29"/>
        <v>12750</v>
      </c>
      <c r="E69" s="1"/>
      <c r="F69" s="1">
        <f t="shared" si="30"/>
        <v>12750</v>
      </c>
      <c r="G69" s="1"/>
      <c r="H69" s="1"/>
      <c r="I69" s="1"/>
      <c r="J69" s="1"/>
      <c r="K69" s="1"/>
      <c r="L69" s="1">
        <v>12750</v>
      </c>
      <c r="M69" s="1"/>
      <c r="N69" s="1"/>
    </row>
    <row r="70" spans="1:14" ht="12.75" customHeight="1" x14ac:dyDescent="0.2">
      <c r="A70" s="15"/>
      <c r="B70" s="6" t="s">
        <v>76</v>
      </c>
      <c r="C70" s="11" t="s">
        <v>57</v>
      </c>
      <c r="D70" s="1">
        <f t="shared" si="29"/>
        <v>880</v>
      </c>
      <c r="E70" s="1"/>
      <c r="F70" s="1">
        <f t="shared" si="30"/>
        <v>880</v>
      </c>
      <c r="G70" s="1"/>
      <c r="H70" s="1"/>
      <c r="I70" s="1"/>
      <c r="J70" s="1"/>
      <c r="K70" s="1"/>
      <c r="L70" s="1">
        <v>880</v>
      </c>
      <c r="M70" s="1"/>
      <c r="N70" s="1"/>
    </row>
    <row r="71" spans="1:14" x14ac:dyDescent="0.2">
      <c r="A71" s="15"/>
      <c r="B71" s="24" t="s">
        <v>61</v>
      </c>
      <c r="C71" s="11" t="s">
        <v>57</v>
      </c>
      <c r="D71" s="1">
        <f t="shared" ref="D71" si="31">+F71</f>
        <v>1800</v>
      </c>
      <c r="E71" s="1"/>
      <c r="F71" s="1">
        <f t="shared" ref="F71:F81" si="32">SUM(G71:N71)</f>
        <v>1800</v>
      </c>
      <c r="G71" s="1"/>
      <c r="H71" s="1"/>
      <c r="I71" s="1"/>
      <c r="J71" s="1"/>
      <c r="K71" s="1"/>
      <c r="L71" s="1">
        <v>1800</v>
      </c>
      <c r="M71" s="1"/>
      <c r="N71" s="1"/>
    </row>
    <row r="72" spans="1:14" s="4" customFormat="1" ht="15.75" customHeight="1" x14ac:dyDescent="0.2">
      <c r="A72" s="5"/>
      <c r="B72" s="5" t="s">
        <v>4</v>
      </c>
      <c r="C72" s="12"/>
      <c r="D72" s="5">
        <f>SUM(D73:D74)</f>
        <v>424778</v>
      </c>
      <c r="E72" s="5">
        <f>SUM(E73:E74)</f>
        <v>0</v>
      </c>
      <c r="F72" s="5">
        <f t="shared" si="32"/>
        <v>424778</v>
      </c>
      <c r="G72" s="5">
        <f t="shared" ref="G72:N72" si="33">SUM(G73:G74)</f>
        <v>0</v>
      </c>
      <c r="H72" s="5">
        <f t="shared" si="33"/>
        <v>0</v>
      </c>
      <c r="I72" s="5">
        <f t="shared" si="33"/>
        <v>0</v>
      </c>
      <c r="J72" s="5">
        <f t="shared" si="33"/>
        <v>0</v>
      </c>
      <c r="K72" s="5">
        <f t="shared" si="33"/>
        <v>0</v>
      </c>
      <c r="L72" s="5">
        <f t="shared" si="33"/>
        <v>2200</v>
      </c>
      <c r="M72" s="5">
        <f t="shared" si="33"/>
        <v>0</v>
      </c>
      <c r="N72" s="5">
        <f t="shared" si="33"/>
        <v>422578</v>
      </c>
    </row>
    <row r="73" spans="1:14" x14ac:dyDescent="0.2">
      <c r="A73" s="1"/>
      <c r="B73" s="26" t="s">
        <v>74</v>
      </c>
      <c r="C73" s="11" t="s">
        <v>57</v>
      </c>
      <c r="D73" s="1">
        <f>+F73</f>
        <v>2200</v>
      </c>
      <c r="E73" s="1"/>
      <c r="F73" s="1">
        <f t="shared" si="32"/>
        <v>2200</v>
      </c>
      <c r="G73" s="1"/>
      <c r="H73" s="1"/>
      <c r="I73" s="1"/>
      <c r="J73" s="1"/>
      <c r="K73" s="1"/>
      <c r="L73" s="1">
        <v>2200</v>
      </c>
      <c r="M73" s="1"/>
      <c r="N73" s="1"/>
    </row>
    <row r="74" spans="1:14" ht="102" x14ac:dyDescent="0.2">
      <c r="A74" s="1"/>
      <c r="B74" s="8" t="s">
        <v>172</v>
      </c>
      <c r="C74" s="11" t="s">
        <v>151</v>
      </c>
      <c r="D74" s="1">
        <v>422578</v>
      </c>
      <c r="E74" s="1"/>
      <c r="F74" s="1">
        <f t="shared" si="32"/>
        <v>422578</v>
      </c>
      <c r="G74" s="1"/>
      <c r="H74" s="1"/>
      <c r="I74" s="1"/>
      <c r="J74" s="1"/>
      <c r="K74" s="1"/>
      <c r="L74" s="1"/>
      <c r="M74" s="1"/>
      <c r="N74" s="1">
        <v>422578</v>
      </c>
    </row>
    <row r="75" spans="1:14" s="4" customFormat="1" ht="15.75" customHeight="1" x14ac:dyDescent="0.2">
      <c r="A75" s="5"/>
      <c r="B75" s="5" t="s">
        <v>7</v>
      </c>
      <c r="C75" s="12"/>
      <c r="D75" s="5">
        <f>SUM(D76:D77)</f>
        <v>10026</v>
      </c>
      <c r="E75" s="5">
        <f>SUM(E76:E77)</f>
        <v>0</v>
      </c>
      <c r="F75" s="5">
        <f t="shared" ref="F75:F77" si="34">SUM(G75:N75)</f>
        <v>10026</v>
      </c>
      <c r="G75" s="5">
        <f>SUM(G76:G77)</f>
        <v>0</v>
      </c>
      <c r="H75" s="5">
        <f>SUM(H76:H77)</f>
        <v>0</v>
      </c>
      <c r="I75" s="5">
        <f>SUM(I76:I77)</f>
        <v>0</v>
      </c>
      <c r="J75" s="5">
        <f t="shared" ref="J75:K75" si="35">SUM(J76:J77)</f>
        <v>0</v>
      </c>
      <c r="K75" s="5">
        <f t="shared" si="35"/>
        <v>0</v>
      </c>
      <c r="L75" s="5">
        <f>SUM(L76:L77)</f>
        <v>10026</v>
      </c>
      <c r="M75" s="5">
        <f>SUM(M76:M77)</f>
        <v>0</v>
      </c>
      <c r="N75" s="5">
        <f>SUM(N76:N77)</f>
        <v>0</v>
      </c>
    </row>
    <row r="76" spans="1:14" x14ac:dyDescent="0.2">
      <c r="A76" s="1"/>
      <c r="B76" s="26" t="s">
        <v>77</v>
      </c>
      <c r="C76" s="11" t="s">
        <v>57</v>
      </c>
      <c r="D76" s="1">
        <f>+F76</f>
        <v>5500</v>
      </c>
      <c r="E76" s="1"/>
      <c r="F76" s="1">
        <f t="shared" si="34"/>
        <v>5500</v>
      </c>
      <c r="G76" s="1"/>
      <c r="H76" s="1"/>
      <c r="I76" s="1"/>
      <c r="J76" s="1"/>
      <c r="K76" s="1"/>
      <c r="L76" s="1">
        <v>5500</v>
      </c>
      <c r="M76" s="1"/>
      <c r="N76" s="1"/>
    </row>
    <row r="77" spans="1:14" x14ac:dyDescent="0.2">
      <c r="A77" s="1"/>
      <c r="B77" s="26" t="s">
        <v>78</v>
      </c>
      <c r="C77" s="11" t="s">
        <v>57</v>
      </c>
      <c r="D77" s="1">
        <f t="shared" ref="D77" si="36">+F77</f>
        <v>4526</v>
      </c>
      <c r="E77" s="1"/>
      <c r="F77" s="1">
        <f t="shared" si="34"/>
        <v>4526</v>
      </c>
      <c r="G77" s="1"/>
      <c r="H77" s="1"/>
      <c r="I77" s="1"/>
      <c r="J77" s="1"/>
      <c r="K77" s="1"/>
      <c r="L77" s="1">
        <v>4526</v>
      </c>
      <c r="M77" s="1"/>
      <c r="N77" s="1"/>
    </row>
    <row r="78" spans="1:14" s="4" customFormat="1" x14ac:dyDescent="0.2">
      <c r="A78" s="5"/>
      <c r="B78" s="5" t="s">
        <v>6</v>
      </c>
      <c r="C78" s="12"/>
      <c r="D78" s="5">
        <f>SUM(D79:D89)</f>
        <v>16120</v>
      </c>
      <c r="E78" s="5">
        <f>SUM(E79:E89)</f>
        <v>0</v>
      </c>
      <c r="F78" s="5">
        <f t="shared" si="32"/>
        <v>16120</v>
      </c>
      <c r="G78" s="5">
        <f t="shared" ref="G78:N78" si="37">SUM(G79:G89)</f>
        <v>0</v>
      </c>
      <c r="H78" s="5">
        <f t="shared" si="37"/>
        <v>0</v>
      </c>
      <c r="I78" s="5">
        <f t="shared" si="37"/>
        <v>0</v>
      </c>
      <c r="J78" s="5">
        <f t="shared" si="37"/>
        <v>0</v>
      </c>
      <c r="K78" s="5">
        <f t="shared" si="37"/>
        <v>0</v>
      </c>
      <c r="L78" s="5">
        <f t="shared" si="37"/>
        <v>16120</v>
      </c>
      <c r="M78" s="5">
        <f t="shared" si="37"/>
        <v>0</v>
      </c>
      <c r="N78" s="5">
        <f t="shared" si="37"/>
        <v>0</v>
      </c>
    </row>
    <row r="79" spans="1:14" hidden="1" x14ac:dyDescent="0.2">
      <c r="A79" s="1"/>
      <c r="B79" s="8"/>
      <c r="C79" s="1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idden="1" x14ac:dyDescent="0.2">
      <c r="A80" s="1"/>
      <c r="B80" s="8"/>
      <c r="C80" s="1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x14ac:dyDescent="0.2">
      <c r="A81" s="15"/>
      <c r="B81" s="6" t="s">
        <v>62</v>
      </c>
      <c r="C81" s="11" t="s">
        <v>57</v>
      </c>
      <c r="D81" s="1">
        <f t="shared" ref="D81" si="38">+F81</f>
        <v>1300</v>
      </c>
      <c r="E81" s="1"/>
      <c r="F81" s="1">
        <f t="shared" si="32"/>
        <v>1300</v>
      </c>
      <c r="G81" s="1"/>
      <c r="H81" s="1"/>
      <c r="I81" s="1"/>
      <c r="J81" s="1"/>
      <c r="K81" s="1"/>
      <c r="L81" s="1">
        <v>1300</v>
      </c>
      <c r="M81" s="1"/>
      <c r="N81" s="1"/>
    </row>
    <row r="82" spans="1:14" x14ac:dyDescent="0.2">
      <c r="A82" s="15"/>
      <c r="B82" s="6" t="s">
        <v>63</v>
      </c>
      <c r="C82" s="11" t="s">
        <v>57</v>
      </c>
      <c r="D82" s="1">
        <f t="shared" ref="D82:D85" si="39">+F82</f>
        <v>8200</v>
      </c>
      <c r="E82" s="1"/>
      <c r="F82" s="1">
        <f t="shared" ref="F82:F85" si="40">SUM(G82:N82)</f>
        <v>8200</v>
      </c>
      <c r="G82" s="1"/>
      <c r="H82" s="1"/>
      <c r="I82" s="1"/>
      <c r="J82" s="1"/>
      <c r="K82" s="1"/>
      <c r="L82" s="1">
        <v>8200</v>
      </c>
      <c r="M82" s="1"/>
      <c r="N82" s="1"/>
    </row>
    <row r="83" spans="1:14" x14ac:dyDescent="0.2">
      <c r="A83" s="15"/>
      <c r="B83" s="6" t="s">
        <v>64</v>
      </c>
      <c r="C83" s="11" t="s">
        <v>57</v>
      </c>
      <c r="D83" s="1">
        <f t="shared" si="39"/>
        <v>900</v>
      </c>
      <c r="E83" s="1"/>
      <c r="F83" s="1">
        <f t="shared" si="40"/>
        <v>900</v>
      </c>
      <c r="G83" s="1"/>
      <c r="H83" s="1"/>
      <c r="I83" s="1"/>
      <c r="J83" s="1"/>
      <c r="K83" s="1"/>
      <c r="L83" s="1">
        <v>900</v>
      </c>
      <c r="M83" s="1"/>
      <c r="N83" s="1"/>
    </row>
    <row r="84" spans="1:14" x14ac:dyDescent="0.2">
      <c r="A84" s="15"/>
      <c r="B84" s="27" t="s">
        <v>65</v>
      </c>
      <c r="C84" s="11" t="s">
        <v>57</v>
      </c>
      <c r="D84" s="1">
        <f t="shared" si="39"/>
        <v>1100</v>
      </c>
      <c r="E84" s="1"/>
      <c r="F84" s="1">
        <f t="shared" si="40"/>
        <v>1100</v>
      </c>
      <c r="G84" s="1"/>
      <c r="H84" s="1"/>
      <c r="I84" s="1"/>
      <c r="J84" s="1"/>
      <c r="K84" s="1"/>
      <c r="L84" s="1">
        <v>1100</v>
      </c>
      <c r="M84" s="1"/>
      <c r="N84" s="1"/>
    </row>
    <row r="85" spans="1:14" x14ac:dyDescent="0.2">
      <c r="A85" s="15"/>
      <c r="B85" s="6" t="s">
        <v>66</v>
      </c>
      <c r="C85" s="11" t="s">
        <v>57</v>
      </c>
      <c r="D85" s="1">
        <f t="shared" si="39"/>
        <v>800</v>
      </c>
      <c r="E85" s="1"/>
      <c r="F85" s="1">
        <f t="shared" si="40"/>
        <v>800</v>
      </c>
      <c r="G85" s="1"/>
      <c r="H85" s="1"/>
      <c r="I85" s="1"/>
      <c r="J85" s="1"/>
      <c r="K85" s="1"/>
      <c r="L85" s="1">
        <v>800</v>
      </c>
      <c r="M85" s="1"/>
      <c r="N85" s="1"/>
    </row>
    <row r="86" spans="1:14" ht="15" customHeight="1" x14ac:dyDescent="0.2">
      <c r="A86" s="15"/>
      <c r="B86" s="6" t="s">
        <v>67</v>
      </c>
      <c r="C86" s="11" t="s">
        <v>57</v>
      </c>
      <c r="D86" s="1">
        <f t="shared" ref="D86" si="41">+F86</f>
        <v>3820</v>
      </c>
      <c r="E86" s="1"/>
      <c r="F86" s="1">
        <f t="shared" ref="F86" si="42">SUM(G86:N86)</f>
        <v>3820</v>
      </c>
      <c r="G86" s="1"/>
      <c r="H86" s="1"/>
      <c r="I86" s="1"/>
      <c r="J86" s="1"/>
      <c r="K86" s="1"/>
      <c r="L86" s="1">
        <v>3820</v>
      </c>
      <c r="M86" s="1"/>
      <c r="N86" s="1"/>
    </row>
    <row r="87" spans="1:14" hidden="1" x14ac:dyDescent="0.2">
      <c r="A87" s="15"/>
      <c r="B87" s="8"/>
      <c r="C87" s="1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idden="1" x14ac:dyDescent="0.2">
      <c r="A88" s="15"/>
      <c r="B88" s="8"/>
      <c r="C88" s="1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idden="1" x14ac:dyDescent="0.2">
      <c r="A89" s="15"/>
      <c r="B89" s="8"/>
      <c r="C89" s="1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s="4" customFormat="1" x14ac:dyDescent="0.2">
      <c r="A90" s="3"/>
      <c r="B90" s="3" t="s">
        <v>37</v>
      </c>
      <c r="C90" s="10"/>
      <c r="D90" s="3">
        <f>+D91+D93+D95</f>
        <v>3900</v>
      </c>
      <c r="E90" s="3">
        <f t="shared" ref="E90:N90" si="43">+E91+E93+E95</f>
        <v>0</v>
      </c>
      <c r="F90" s="3">
        <f t="shared" si="43"/>
        <v>3900</v>
      </c>
      <c r="G90" s="3">
        <f t="shared" si="43"/>
        <v>0</v>
      </c>
      <c r="H90" s="3">
        <f t="shared" si="43"/>
        <v>0</v>
      </c>
      <c r="I90" s="3">
        <f t="shared" si="43"/>
        <v>0</v>
      </c>
      <c r="J90" s="3">
        <f t="shared" si="43"/>
        <v>3900</v>
      </c>
      <c r="K90" s="3">
        <f t="shared" si="43"/>
        <v>0</v>
      </c>
      <c r="L90" s="3">
        <f t="shared" si="43"/>
        <v>0</v>
      </c>
      <c r="M90" s="3">
        <f t="shared" si="43"/>
        <v>0</v>
      </c>
      <c r="N90" s="3">
        <f t="shared" si="43"/>
        <v>0</v>
      </c>
    </row>
    <row r="91" spans="1:14" s="4" customFormat="1" x14ac:dyDescent="0.2">
      <c r="A91" s="5"/>
      <c r="B91" s="5" t="s">
        <v>3</v>
      </c>
      <c r="C91" s="12"/>
      <c r="D91" s="5">
        <f t="shared" ref="D91:E91" si="44">+D92</f>
        <v>1500</v>
      </c>
      <c r="E91" s="5">
        <f t="shared" si="44"/>
        <v>0</v>
      </c>
      <c r="F91" s="5">
        <f t="shared" ref="F91:F96" si="45">SUM(G91:N91)</f>
        <v>1500</v>
      </c>
      <c r="G91" s="5">
        <f>+G92</f>
        <v>0</v>
      </c>
      <c r="H91" s="5">
        <f t="shared" ref="H91:N91" si="46">+H92</f>
        <v>0</v>
      </c>
      <c r="I91" s="5">
        <f t="shared" si="46"/>
        <v>0</v>
      </c>
      <c r="J91" s="5">
        <f t="shared" si="46"/>
        <v>1500</v>
      </c>
      <c r="K91" s="5">
        <f t="shared" si="46"/>
        <v>0</v>
      </c>
      <c r="L91" s="5">
        <f t="shared" si="46"/>
        <v>0</v>
      </c>
      <c r="M91" s="5">
        <f t="shared" si="46"/>
        <v>0</v>
      </c>
      <c r="N91" s="5">
        <f t="shared" si="46"/>
        <v>0</v>
      </c>
    </row>
    <row r="92" spans="1:14" ht="13.5" customHeight="1" x14ac:dyDescent="0.2">
      <c r="A92" s="1"/>
      <c r="B92" s="18" t="s">
        <v>79</v>
      </c>
      <c r="C92" s="11" t="s">
        <v>57</v>
      </c>
      <c r="D92" s="1">
        <f>+F92</f>
        <v>1500</v>
      </c>
      <c r="E92" s="1"/>
      <c r="F92" s="1">
        <f t="shared" si="45"/>
        <v>1500</v>
      </c>
      <c r="G92" s="1"/>
      <c r="H92" s="1"/>
      <c r="I92" s="1"/>
      <c r="J92" s="1">
        <v>1500</v>
      </c>
      <c r="K92" s="1"/>
      <c r="L92" s="1"/>
      <c r="M92" s="1"/>
      <c r="N92" s="1"/>
    </row>
    <row r="93" spans="1:14" s="4" customFormat="1" x14ac:dyDescent="0.2">
      <c r="A93" s="5"/>
      <c r="B93" s="5" t="s">
        <v>4</v>
      </c>
      <c r="C93" s="12"/>
      <c r="D93" s="5">
        <f t="shared" ref="D93:E93" si="47">+D94</f>
        <v>1800</v>
      </c>
      <c r="E93" s="5">
        <f t="shared" si="47"/>
        <v>0</v>
      </c>
      <c r="F93" s="5">
        <f t="shared" si="45"/>
        <v>1800</v>
      </c>
      <c r="G93" s="5">
        <f>+G94</f>
        <v>0</v>
      </c>
      <c r="H93" s="5">
        <f t="shared" ref="H93:N93" si="48">+H94</f>
        <v>0</v>
      </c>
      <c r="I93" s="5">
        <f t="shared" si="48"/>
        <v>0</v>
      </c>
      <c r="J93" s="5">
        <f t="shared" si="48"/>
        <v>1800</v>
      </c>
      <c r="K93" s="5">
        <f t="shared" si="48"/>
        <v>0</v>
      </c>
      <c r="L93" s="5">
        <f t="shared" si="48"/>
        <v>0</v>
      </c>
      <c r="M93" s="5">
        <f t="shared" si="48"/>
        <v>0</v>
      </c>
      <c r="N93" s="5">
        <f t="shared" si="48"/>
        <v>0</v>
      </c>
    </row>
    <row r="94" spans="1:14" ht="25.5" x14ac:dyDescent="0.2">
      <c r="A94" s="1"/>
      <c r="B94" s="1" t="s">
        <v>80</v>
      </c>
      <c r="C94" s="11" t="s">
        <v>57</v>
      </c>
      <c r="D94" s="1">
        <f>+F94</f>
        <v>1800</v>
      </c>
      <c r="E94" s="1"/>
      <c r="F94" s="1">
        <f t="shared" si="45"/>
        <v>1800</v>
      </c>
      <c r="G94" s="1"/>
      <c r="H94" s="1"/>
      <c r="I94" s="1"/>
      <c r="J94" s="1">
        <v>1800</v>
      </c>
      <c r="K94" s="1"/>
      <c r="L94" s="1"/>
      <c r="M94" s="1"/>
      <c r="N94" s="1"/>
    </row>
    <row r="95" spans="1:14" s="4" customFormat="1" x14ac:dyDescent="0.2">
      <c r="A95" s="5"/>
      <c r="B95" s="5" t="s">
        <v>6</v>
      </c>
      <c r="C95" s="12"/>
      <c r="D95" s="5">
        <f t="shared" ref="D95:E95" si="49">+D96</f>
        <v>600</v>
      </c>
      <c r="E95" s="5">
        <f t="shared" si="49"/>
        <v>0</v>
      </c>
      <c r="F95" s="5">
        <f t="shared" si="45"/>
        <v>600</v>
      </c>
      <c r="G95" s="5">
        <f>+G96</f>
        <v>0</v>
      </c>
      <c r="H95" s="5">
        <f t="shared" ref="H95:N95" si="50">+H96</f>
        <v>0</v>
      </c>
      <c r="I95" s="5">
        <f t="shared" si="50"/>
        <v>0</v>
      </c>
      <c r="J95" s="5">
        <f t="shared" si="50"/>
        <v>600</v>
      </c>
      <c r="K95" s="5">
        <f t="shared" si="50"/>
        <v>0</v>
      </c>
      <c r="L95" s="5">
        <f t="shared" si="50"/>
        <v>0</v>
      </c>
      <c r="M95" s="5">
        <f t="shared" si="50"/>
        <v>0</v>
      </c>
      <c r="N95" s="5">
        <f t="shared" si="50"/>
        <v>0</v>
      </c>
    </row>
    <row r="96" spans="1:14" x14ac:dyDescent="0.2">
      <c r="A96" s="1"/>
      <c r="B96" s="1" t="s">
        <v>81</v>
      </c>
      <c r="C96" s="11" t="s">
        <v>57</v>
      </c>
      <c r="D96" s="1">
        <f>+F96</f>
        <v>600</v>
      </c>
      <c r="E96" s="1"/>
      <c r="F96" s="1">
        <f t="shared" si="45"/>
        <v>600</v>
      </c>
      <c r="G96" s="1"/>
      <c r="H96" s="1"/>
      <c r="I96" s="1"/>
      <c r="J96" s="1">
        <v>600</v>
      </c>
      <c r="K96" s="1"/>
      <c r="L96" s="1"/>
      <c r="M96" s="1"/>
      <c r="N96" s="1"/>
    </row>
    <row r="97" spans="1:14" s="4" customFormat="1" ht="25.5" x14ac:dyDescent="0.2">
      <c r="A97" s="3"/>
      <c r="B97" s="3" t="s">
        <v>38</v>
      </c>
      <c r="C97" s="10"/>
      <c r="D97" s="3">
        <f>+D98+D115+D126+D108+D133</f>
        <v>2652581</v>
      </c>
      <c r="E97" s="3">
        <f t="shared" ref="E97:N97" si="51">+E98+E115+E126+E108+E133</f>
        <v>0</v>
      </c>
      <c r="F97" s="3">
        <f t="shared" si="51"/>
        <v>1123709</v>
      </c>
      <c r="G97" s="3">
        <f t="shared" si="51"/>
        <v>4300</v>
      </c>
      <c r="H97" s="3">
        <f t="shared" si="51"/>
        <v>20700</v>
      </c>
      <c r="I97" s="3">
        <f t="shared" si="51"/>
        <v>0</v>
      </c>
      <c r="J97" s="3">
        <f t="shared" si="51"/>
        <v>174311</v>
      </c>
      <c r="K97" s="3">
        <f t="shared" si="51"/>
        <v>0</v>
      </c>
      <c r="L97" s="3">
        <f t="shared" si="51"/>
        <v>1600</v>
      </c>
      <c r="M97" s="3">
        <f t="shared" si="51"/>
        <v>0</v>
      </c>
      <c r="N97" s="3">
        <f t="shared" si="51"/>
        <v>922798</v>
      </c>
    </row>
    <row r="98" spans="1:14" s="4" customFormat="1" x14ac:dyDescent="0.2">
      <c r="A98" s="5"/>
      <c r="B98" s="5" t="s">
        <v>3</v>
      </c>
      <c r="C98" s="12"/>
      <c r="D98" s="5">
        <f>SUM(D99:D107)</f>
        <v>8460</v>
      </c>
      <c r="E98" s="5">
        <f>SUM(E99:E107)</f>
        <v>0</v>
      </c>
      <c r="F98" s="5">
        <f t="shared" ref="F98:F104" si="52">SUM(G98:N98)</f>
        <v>8460</v>
      </c>
      <c r="G98" s="5">
        <f t="shared" ref="G98:N98" si="53">SUM(G99:G107)</f>
        <v>0</v>
      </c>
      <c r="H98" s="5">
        <f t="shared" si="53"/>
        <v>0</v>
      </c>
      <c r="I98" s="5">
        <f t="shared" si="53"/>
        <v>0</v>
      </c>
      <c r="J98" s="5">
        <f t="shared" si="53"/>
        <v>8460</v>
      </c>
      <c r="K98" s="5">
        <f t="shared" si="53"/>
        <v>0</v>
      </c>
      <c r="L98" s="5">
        <f t="shared" si="53"/>
        <v>0</v>
      </c>
      <c r="M98" s="5">
        <f t="shared" si="53"/>
        <v>0</v>
      </c>
      <c r="N98" s="5">
        <f t="shared" si="53"/>
        <v>0</v>
      </c>
    </row>
    <row r="99" spans="1:14" x14ac:dyDescent="0.2">
      <c r="A99" s="1"/>
      <c r="B99" s="6" t="s">
        <v>83</v>
      </c>
      <c r="C99" s="11" t="s">
        <v>57</v>
      </c>
      <c r="D99" s="1">
        <f>+F99</f>
        <v>1200</v>
      </c>
      <c r="E99" s="1"/>
      <c r="F99" s="1">
        <f t="shared" si="52"/>
        <v>1200</v>
      </c>
      <c r="G99" s="1"/>
      <c r="H99" s="1"/>
      <c r="I99" s="1"/>
      <c r="J99" s="1">
        <v>1200</v>
      </c>
      <c r="K99" s="1"/>
      <c r="L99" s="1"/>
      <c r="M99" s="1"/>
      <c r="N99" s="1"/>
    </row>
    <row r="100" spans="1:14" x14ac:dyDescent="0.2">
      <c r="A100" s="1"/>
      <c r="B100" s="6" t="s">
        <v>84</v>
      </c>
      <c r="C100" s="11" t="s">
        <v>57</v>
      </c>
      <c r="D100" s="1">
        <f t="shared" ref="D100:D107" si="54">+F100</f>
        <v>1200</v>
      </c>
      <c r="E100" s="1"/>
      <c r="F100" s="1">
        <f t="shared" si="52"/>
        <v>1200</v>
      </c>
      <c r="G100" s="1"/>
      <c r="H100" s="1"/>
      <c r="I100" s="1"/>
      <c r="J100" s="1">
        <v>1200</v>
      </c>
      <c r="K100" s="1"/>
      <c r="L100" s="1"/>
      <c r="M100" s="1"/>
      <c r="N100" s="1"/>
    </row>
    <row r="101" spans="1:14" x14ac:dyDescent="0.2">
      <c r="A101" s="1"/>
      <c r="B101" s="6" t="s">
        <v>85</v>
      </c>
      <c r="C101" s="11" t="s">
        <v>57</v>
      </c>
      <c r="D101" s="1">
        <f t="shared" ref="D101" si="55">+F101</f>
        <v>1200</v>
      </c>
      <c r="E101" s="1"/>
      <c r="F101" s="1">
        <f t="shared" si="52"/>
        <v>1200</v>
      </c>
      <c r="G101" s="1"/>
      <c r="H101" s="1"/>
      <c r="I101" s="1"/>
      <c r="J101" s="1">
        <v>1200</v>
      </c>
      <c r="K101" s="1"/>
      <c r="L101" s="1"/>
      <c r="M101" s="1"/>
      <c r="N101" s="1"/>
    </row>
    <row r="102" spans="1:14" x14ac:dyDescent="0.2">
      <c r="A102" s="1"/>
      <c r="B102" s="6" t="s">
        <v>86</v>
      </c>
      <c r="C102" s="11" t="s">
        <v>57</v>
      </c>
      <c r="D102" s="1">
        <f t="shared" si="54"/>
        <v>600</v>
      </c>
      <c r="E102" s="1"/>
      <c r="F102" s="1">
        <f t="shared" si="52"/>
        <v>600</v>
      </c>
      <c r="G102" s="1"/>
      <c r="H102" s="1"/>
      <c r="I102" s="1"/>
      <c r="J102" s="1">
        <v>600</v>
      </c>
      <c r="K102" s="1"/>
      <c r="L102" s="1"/>
      <c r="M102" s="1"/>
      <c r="N102" s="1"/>
    </row>
    <row r="103" spans="1:14" x14ac:dyDescent="0.2">
      <c r="A103" s="1"/>
      <c r="B103" s="6" t="s">
        <v>87</v>
      </c>
      <c r="C103" s="11" t="s">
        <v>57</v>
      </c>
      <c r="D103" s="1">
        <f t="shared" si="54"/>
        <v>1200</v>
      </c>
      <c r="E103" s="1"/>
      <c r="F103" s="1">
        <f t="shared" si="52"/>
        <v>1200</v>
      </c>
      <c r="G103" s="1"/>
      <c r="H103" s="1"/>
      <c r="I103" s="1"/>
      <c r="J103" s="1">
        <v>1200</v>
      </c>
      <c r="K103" s="1"/>
      <c r="L103" s="1"/>
      <c r="M103" s="1"/>
      <c r="N103" s="1"/>
    </row>
    <row r="104" spans="1:14" ht="25.5" x14ac:dyDescent="0.2">
      <c r="A104" s="1"/>
      <c r="B104" s="6" t="s">
        <v>88</v>
      </c>
      <c r="C104" s="11" t="s">
        <v>57</v>
      </c>
      <c r="D104" s="1">
        <f t="shared" ref="D104" si="56">+F104</f>
        <v>1200</v>
      </c>
      <c r="E104" s="1"/>
      <c r="F104" s="1">
        <f t="shared" si="52"/>
        <v>1200</v>
      </c>
      <c r="G104" s="1"/>
      <c r="H104" s="1"/>
      <c r="I104" s="1"/>
      <c r="J104" s="1">
        <v>1200</v>
      </c>
      <c r="K104" s="1"/>
      <c r="L104" s="1"/>
      <c r="M104" s="1"/>
      <c r="N104" s="1"/>
    </row>
    <row r="105" spans="1:14" ht="25.5" x14ac:dyDescent="0.2">
      <c r="A105" s="1"/>
      <c r="B105" s="6" t="s">
        <v>89</v>
      </c>
      <c r="C105" s="11" t="s">
        <v>57</v>
      </c>
      <c r="D105" s="1">
        <f t="shared" ref="D105:D106" si="57">+F105</f>
        <v>360</v>
      </c>
      <c r="E105" s="1"/>
      <c r="F105" s="1">
        <f t="shared" ref="F105:F106" si="58">SUM(G105:N105)</f>
        <v>360</v>
      </c>
      <c r="G105" s="1"/>
      <c r="H105" s="1"/>
      <c r="I105" s="1"/>
      <c r="J105" s="1">
        <v>360</v>
      </c>
      <c r="K105" s="1"/>
      <c r="L105" s="1"/>
      <c r="M105" s="1"/>
      <c r="N105" s="1"/>
    </row>
    <row r="106" spans="1:14" ht="14.25" customHeight="1" x14ac:dyDescent="0.2">
      <c r="A106" s="1"/>
      <c r="B106" s="6" t="s">
        <v>90</v>
      </c>
      <c r="C106" s="11" t="s">
        <v>57</v>
      </c>
      <c r="D106" s="1">
        <f t="shared" si="57"/>
        <v>1500</v>
      </c>
      <c r="E106" s="1"/>
      <c r="F106" s="1">
        <f t="shared" si="58"/>
        <v>1500</v>
      </c>
      <c r="G106" s="1"/>
      <c r="H106" s="1"/>
      <c r="I106" s="1"/>
      <c r="J106" s="1">
        <v>1500</v>
      </c>
      <c r="K106" s="1"/>
      <c r="L106" s="1"/>
      <c r="M106" s="1"/>
      <c r="N106" s="1"/>
    </row>
    <row r="107" spans="1:14" hidden="1" x14ac:dyDescent="0.2">
      <c r="A107" s="1"/>
      <c r="B107" s="1"/>
      <c r="C107" s="11"/>
      <c r="D107" s="1">
        <f t="shared" si="54"/>
        <v>0</v>
      </c>
      <c r="E107" s="1"/>
      <c r="F107" s="1">
        <f>SUM(G107:N107)</f>
        <v>0</v>
      </c>
      <c r="G107" s="1"/>
      <c r="H107" s="1"/>
      <c r="I107" s="1"/>
      <c r="J107" s="1"/>
      <c r="K107" s="1"/>
      <c r="L107" s="1"/>
      <c r="M107" s="1"/>
      <c r="N107" s="1"/>
    </row>
    <row r="108" spans="1:14" s="4" customFormat="1" ht="16.5" customHeight="1" x14ac:dyDescent="0.2">
      <c r="A108" s="5"/>
      <c r="B108" s="5" t="s">
        <v>4</v>
      </c>
      <c r="C108" s="12"/>
      <c r="D108" s="5">
        <f t="shared" ref="D108:N108" si="59">SUM(D109:D114)</f>
        <v>109718</v>
      </c>
      <c r="E108" s="5">
        <f t="shared" si="59"/>
        <v>0</v>
      </c>
      <c r="F108" s="5">
        <f t="shared" si="59"/>
        <v>109718</v>
      </c>
      <c r="G108" s="5">
        <f t="shared" si="59"/>
        <v>0</v>
      </c>
      <c r="H108" s="5">
        <f t="shared" si="59"/>
        <v>0</v>
      </c>
      <c r="I108" s="5">
        <f t="shared" si="59"/>
        <v>0</v>
      </c>
      <c r="J108" s="5">
        <f t="shared" si="59"/>
        <v>11620</v>
      </c>
      <c r="K108" s="5">
        <f t="shared" si="59"/>
        <v>0</v>
      </c>
      <c r="L108" s="5">
        <f t="shared" si="59"/>
        <v>1600</v>
      </c>
      <c r="M108" s="5">
        <f t="shared" si="59"/>
        <v>0</v>
      </c>
      <c r="N108" s="5">
        <f t="shared" si="59"/>
        <v>96498</v>
      </c>
    </row>
    <row r="109" spans="1:14" x14ac:dyDescent="0.2">
      <c r="A109" s="1"/>
      <c r="B109" s="6" t="s">
        <v>91</v>
      </c>
      <c r="C109" s="11" t="s">
        <v>57</v>
      </c>
      <c r="D109" s="1">
        <f>+F109</f>
        <v>4800</v>
      </c>
      <c r="E109" s="1"/>
      <c r="F109" s="1">
        <f>SUM(G109:N109)</f>
        <v>4800</v>
      </c>
      <c r="G109" s="1"/>
      <c r="H109" s="1"/>
      <c r="I109" s="1"/>
      <c r="J109" s="1">
        <v>4800</v>
      </c>
      <c r="K109" s="1"/>
      <c r="L109" s="1"/>
      <c r="M109" s="1"/>
      <c r="N109" s="1"/>
    </row>
    <row r="110" spans="1:14" ht="12.75" customHeight="1" x14ac:dyDescent="0.2">
      <c r="A110" s="1"/>
      <c r="B110" s="6" t="s">
        <v>92</v>
      </c>
      <c r="C110" s="11" t="s">
        <v>57</v>
      </c>
      <c r="D110" s="1">
        <f t="shared" ref="D110:D111" si="60">+F110</f>
        <v>3000</v>
      </c>
      <c r="E110" s="1"/>
      <c r="F110" s="1">
        <f>SUM(G110:N110)</f>
        <v>3000</v>
      </c>
      <c r="G110" s="1"/>
      <c r="H110" s="1"/>
      <c r="I110" s="1"/>
      <c r="J110" s="1">
        <v>3000</v>
      </c>
      <c r="K110" s="1"/>
      <c r="L110" s="1"/>
      <c r="M110" s="1"/>
      <c r="N110" s="1"/>
    </row>
    <row r="111" spans="1:14" x14ac:dyDescent="0.2">
      <c r="A111" s="18"/>
      <c r="B111" s="6" t="s">
        <v>93</v>
      </c>
      <c r="C111" s="11" t="s">
        <v>57</v>
      </c>
      <c r="D111" s="1">
        <f t="shared" si="60"/>
        <v>2520</v>
      </c>
      <c r="E111" s="1"/>
      <c r="F111" s="1">
        <f t="shared" ref="F111" si="61">SUM(G111:N111)</f>
        <v>2520</v>
      </c>
      <c r="G111" s="1"/>
      <c r="H111" s="1"/>
      <c r="I111" s="1"/>
      <c r="J111" s="1">
        <v>2520</v>
      </c>
      <c r="K111" s="1"/>
      <c r="L111" s="1"/>
      <c r="M111" s="1"/>
      <c r="N111" s="1"/>
    </row>
    <row r="112" spans="1:14" ht="25.5" x14ac:dyDescent="0.2">
      <c r="A112" s="1"/>
      <c r="B112" s="6" t="s">
        <v>94</v>
      </c>
      <c r="C112" s="11" t="s">
        <v>57</v>
      </c>
      <c r="D112" s="1">
        <f t="shared" ref="D112" si="62">+F112</f>
        <v>1300</v>
      </c>
      <c r="E112" s="1"/>
      <c r="F112" s="1">
        <f t="shared" ref="F112:F114" si="63">SUM(G112:N112)</f>
        <v>1300</v>
      </c>
      <c r="G112" s="1"/>
      <c r="H112" s="1"/>
      <c r="I112" s="1"/>
      <c r="J112" s="1">
        <v>1300</v>
      </c>
      <c r="K112" s="1"/>
      <c r="L112" s="1"/>
      <c r="M112" s="1"/>
      <c r="N112" s="1"/>
    </row>
    <row r="113" spans="1:14" x14ac:dyDescent="0.2">
      <c r="A113" s="1"/>
      <c r="B113" s="6" t="s">
        <v>95</v>
      </c>
      <c r="C113" s="11" t="s">
        <v>57</v>
      </c>
      <c r="D113" s="1">
        <f t="shared" ref="D113" si="64">+F113</f>
        <v>1600</v>
      </c>
      <c r="E113" s="1"/>
      <c r="F113" s="1">
        <f t="shared" ref="F113" si="65">SUM(G113:N113)</f>
        <v>1600</v>
      </c>
      <c r="G113" s="1"/>
      <c r="H113" s="1"/>
      <c r="I113" s="1"/>
      <c r="J113" s="1"/>
      <c r="K113" s="1"/>
      <c r="L113" s="1">
        <v>1600</v>
      </c>
      <c r="M113" s="1"/>
      <c r="N113" s="1"/>
    </row>
    <row r="114" spans="1:14" ht="51" x14ac:dyDescent="0.2">
      <c r="A114" s="1"/>
      <c r="B114" s="6" t="s">
        <v>159</v>
      </c>
      <c r="C114" s="11" t="s">
        <v>49</v>
      </c>
      <c r="D114" s="1">
        <v>96498</v>
      </c>
      <c r="E114" s="1"/>
      <c r="F114" s="1">
        <f t="shared" si="63"/>
        <v>96498</v>
      </c>
      <c r="G114" s="1"/>
      <c r="H114" s="1"/>
      <c r="I114" s="1"/>
      <c r="J114" s="1"/>
      <c r="K114" s="1"/>
      <c r="L114" s="1"/>
      <c r="M114" s="1"/>
      <c r="N114" s="1">
        <v>96498</v>
      </c>
    </row>
    <row r="115" spans="1:14" s="4" customFormat="1" x14ac:dyDescent="0.2">
      <c r="A115" s="5"/>
      <c r="B115" s="5" t="s">
        <v>7</v>
      </c>
      <c r="C115" s="12"/>
      <c r="D115" s="5">
        <f t="shared" ref="D115:N115" si="66">SUM(D116:D125)</f>
        <v>162031</v>
      </c>
      <c r="E115" s="5">
        <f t="shared" si="66"/>
        <v>0</v>
      </c>
      <c r="F115" s="5">
        <f t="shared" si="66"/>
        <v>162031</v>
      </c>
      <c r="G115" s="5">
        <f t="shared" si="66"/>
        <v>0</v>
      </c>
      <c r="H115" s="5">
        <f t="shared" si="66"/>
        <v>20700</v>
      </c>
      <c r="I115" s="5">
        <f t="shared" si="66"/>
        <v>0</v>
      </c>
      <c r="J115" s="5">
        <f t="shared" si="66"/>
        <v>141331</v>
      </c>
      <c r="K115" s="5">
        <f t="shared" si="66"/>
        <v>0</v>
      </c>
      <c r="L115" s="5">
        <f t="shared" si="66"/>
        <v>0</v>
      </c>
      <c r="M115" s="5">
        <f t="shared" si="66"/>
        <v>0</v>
      </c>
      <c r="N115" s="5">
        <f t="shared" si="66"/>
        <v>0</v>
      </c>
    </row>
    <row r="116" spans="1:14" x14ac:dyDescent="0.2">
      <c r="A116" s="1"/>
      <c r="B116" s="1" t="s">
        <v>47</v>
      </c>
      <c r="C116" s="11" t="s">
        <v>49</v>
      </c>
      <c r="D116" s="1">
        <f>+F116</f>
        <v>20700</v>
      </c>
      <c r="E116" s="1"/>
      <c r="F116" s="1">
        <f>SUM(G116:N116)</f>
        <v>20700</v>
      </c>
      <c r="G116" s="1"/>
      <c r="H116" s="1">
        <v>20700</v>
      </c>
      <c r="I116" s="1"/>
      <c r="J116" s="1"/>
      <c r="K116" s="1"/>
      <c r="L116" s="1"/>
      <c r="M116" s="1"/>
      <c r="N116" s="1"/>
    </row>
    <row r="117" spans="1:14" x14ac:dyDescent="0.2">
      <c r="A117" s="1"/>
      <c r="B117" s="24" t="s">
        <v>96</v>
      </c>
      <c r="C117" s="11" t="s">
        <v>57</v>
      </c>
      <c r="D117" s="1">
        <f t="shared" ref="D117:D122" si="67">+F117</f>
        <v>28031</v>
      </c>
      <c r="E117" s="1"/>
      <c r="F117" s="1">
        <f t="shared" ref="F117:F122" si="68">SUM(G117:N117)</f>
        <v>28031</v>
      </c>
      <c r="G117" s="1"/>
      <c r="H117" s="1"/>
      <c r="I117" s="1"/>
      <c r="J117" s="1">
        <v>28031</v>
      </c>
      <c r="K117" s="1"/>
      <c r="L117" s="1"/>
      <c r="M117" s="1"/>
      <c r="N117" s="1"/>
    </row>
    <row r="118" spans="1:14" x14ac:dyDescent="0.2">
      <c r="A118" s="1"/>
      <c r="B118" s="24" t="s">
        <v>97</v>
      </c>
      <c r="C118" s="11" t="s">
        <v>57</v>
      </c>
      <c r="D118" s="1">
        <f t="shared" si="67"/>
        <v>30300</v>
      </c>
      <c r="E118" s="1"/>
      <c r="F118" s="1">
        <f t="shared" si="68"/>
        <v>30300</v>
      </c>
      <c r="G118" s="1"/>
      <c r="H118" s="1"/>
      <c r="I118" s="1"/>
      <c r="J118" s="1">
        <v>30300</v>
      </c>
      <c r="K118" s="1"/>
      <c r="L118" s="1"/>
      <c r="M118" s="1"/>
      <c r="N118" s="1"/>
    </row>
    <row r="119" spans="1:14" x14ac:dyDescent="0.2">
      <c r="A119" s="1"/>
      <c r="B119" s="24" t="s">
        <v>98</v>
      </c>
      <c r="C119" s="11" t="s">
        <v>57</v>
      </c>
      <c r="D119" s="1">
        <f t="shared" si="67"/>
        <v>25000</v>
      </c>
      <c r="E119" s="1"/>
      <c r="F119" s="1">
        <f t="shared" si="68"/>
        <v>25000</v>
      </c>
      <c r="G119" s="1"/>
      <c r="H119" s="1"/>
      <c r="I119" s="1"/>
      <c r="J119" s="1">
        <v>25000</v>
      </c>
      <c r="K119" s="1"/>
      <c r="L119" s="1"/>
      <c r="M119" s="1"/>
      <c r="N119" s="1"/>
    </row>
    <row r="120" spans="1:14" x14ac:dyDescent="0.2">
      <c r="A120" s="1"/>
      <c r="B120" s="24" t="s">
        <v>99</v>
      </c>
      <c r="C120" s="11" t="s">
        <v>57</v>
      </c>
      <c r="D120" s="1">
        <f t="shared" si="67"/>
        <v>25000</v>
      </c>
      <c r="E120" s="1"/>
      <c r="F120" s="1">
        <f t="shared" si="68"/>
        <v>25000</v>
      </c>
      <c r="G120" s="1"/>
      <c r="H120" s="1"/>
      <c r="I120" s="1"/>
      <c r="J120" s="1">
        <v>25000</v>
      </c>
      <c r="K120" s="1"/>
      <c r="L120" s="1"/>
      <c r="M120" s="1"/>
      <c r="N120" s="1"/>
    </row>
    <row r="121" spans="1:14" x14ac:dyDescent="0.2">
      <c r="A121" s="1"/>
      <c r="B121" s="24" t="s">
        <v>100</v>
      </c>
      <c r="C121" s="11" t="s">
        <v>57</v>
      </c>
      <c r="D121" s="1">
        <f t="shared" si="67"/>
        <v>15000</v>
      </c>
      <c r="E121" s="1"/>
      <c r="F121" s="1">
        <f t="shared" si="68"/>
        <v>15000</v>
      </c>
      <c r="G121" s="1"/>
      <c r="H121" s="1"/>
      <c r="I121" s="1"/>
      <c r="J121" s="1">
        <v>15000</v>
      </c>
      <c r="K121" s="1"/>
      <c r="L121" s="1"/>
      <c r="M121" s="1"/>
      <c r="N121" s="1"/>
    </row>
    <row r="122" spans="1:14" x14ac:dyDescent="0.2">
      <c r="A122" s="1"/>
      <c r="B122" s="24" t="s">
        <v>101</v>
      </c>
      <c r="C122" s="11" t="s">
        <v>57</v>
      </c>
      <c r="D122" s="1">
        <f t="shared" si="67"/>
        <v>18000</v>
      </c>
      <c r="E122" s="1"/>
      <c r="F122" s="1">
        <f t="shared" si="68"/>
        <v>18000</v>
      </c>
      <c r="G122" s="1"/>
      <c r="H122" s="1"/>
      <c r="I122" s="1"/>
      <c r="J122" s="1">
        <v>18000</v>
      </c>
      <c r="K122" s="1"/>
      <c r="L122" s="1"/>
      <c r="M122" s="1"/>
      <c r="N122" s="1"/>
    </row>
    <row r="123" spans="1:14" hidden="1" x14ac:dyDescent="0.2">
      <c r="A123" s="1"/>
      <c r="B123" s="8"/>
      <c r="C123" s="11" t="s">
        <v>57</v>
      </c>
      <c r="D123" s="1">
        <f t="shared" ref="D123:D124" si="69">+F123</f>
        <v>0</v>
      </c>
      <c r="E123" s="1"/>
      <c r="F123" s="1">
        <f t="shared" ref="F123:F124" si="70">SUM(G123:N123)</f>
        <v>0</v>
      </c>
      <c r="G123" s="1"/>
      <c r="H123" s="1"/>
      <c r="I123" s="1"/>
      <c r="J123" s="1"/>
      <c r="K123" s="1"/>
      <c r="L123" s="1"/>
      <c r="M123" s="1"/>
      <c r="N123" s="1"/>
    </row>
    <row r="124" spans="1:14" hidden="1" x14ac:dyDescent="0.2">
      <c r="A124" s="1"/>
      <c r="B124" s="8"/>
      <c r="C124" s="11" t="s">
        <v>57</v>
      </c>
      <c r="D124" s="1">
        <f t="shared" si="69"/>
        <v>0</v>
      </c>
      <c r="E124" s="1"/>
      <c r="F124" s="1">
        <f t="shared" si="70"/>
        <v>0</v>
      </c>
      <c r="G124" s="1"/>
      <c r="H124" s="1"/>
      <c r="I124" s="1"/>
      <c r="J124" s="1"/>
      <c r="K124" s="1"/>
      <c r="L124" s="1"/>
      <c r="M124" s="1"/>
      <c r="N124" s="1"/>
    </row>
    <row r="125" spans="1:14" hidden="1" x14ac:dyDescent="0.2">
      <c r="A125" s="1"/>
      <c r="B125" s="8"/>
      <c r="C125" s="11" t="s">
        <v>57</v>
      </c>
      <c r="D125" s="1">
        <f t="shared" ref="D125" si="71">+F125</f>
        <v>0</v>
      </c>
      <c r="E125" s="1"/>
      <c r="F125" s="1">
        <f t="shared" ref="F125" si="72">SUM(G125:N125)</f>
        <v>0</v>
      </c>
      <c r="G125" s="1"/>
      <c r="H125" s="1"/>
      <c r="I125" s="1"/>
      <c r="J125" s="1"/>
      <c r="K125" s="1"/>
      <c r="L125" s="1"/>
      <c r="M125" s="1"/>
      <c r="N125" s="1"/>
    </row>
    <row r="126" spans="1:14" s="4" customFormat="1" x14ac:dyDescent="0.2">
      <c r="A126" s="5"/>
      <c r="B126" s="5" t="s">
        <v>6</v>
      </c>
      <c r="C126" s="11" t="s">
        <v>57</v>
      </c>
      <c r="D126" s="5">
        <f>SUM(D127:D132)</f>
        <v>17200</v>
      </c>
      <c r="E126" s="5">
        <f t="shared" ref="E126:N126" si="73">SUM(E127:E132)</f>
        <v>0</v>
      </c>
      <c r="F126" s="5">
        <f t="shared" si="73"/>
        <v>17200</v>
      </c>
      <c r="G126" s="5">
        <f t="shared" si="73"/>
        <v>4300</v>
      </c>
      <c r="H126" s="5">
        <f t="shared" si="73"/>
        <v>0</v>
      </c>
      <c r="I126" s="5">
        <f t="shared" si="73"/>
        <v>0</v>
      </c>
      <c r="J126" s="5">
        <f t="shared" si="73"/>
        <v>12900</v>
      </c>
      <c r="K126" s="5">
        <f t="shared" si="73"/>
        <v>0</v>
      </c>
      <c r="L126" s="5">
        <f t="shared" si="73"/>
        <v>0</v>
      </c>
      <c r="M126" s="5">
        <f t="shared" si="73"/>
        <v>0</v>
      </c>
      <c r="N126" s="5">
        <f t="shared" si="73"/>
        <v>0</v>
      </c>
    </row>
    <row r="127" spans="1:14" x14ac:dyDescent="0.2">
      <c r="A127" s="1"/>
      <c r="B127" s="24" t="s">
        <v>82</v>
      </c>
      <c r="C127" s="11" t="s">
        <v>57</v>
      </c>
      <c r="D127" s="1">
        <f t="shared" ref="D127:D132" si="74">+F127</f>
        <v>4300</v>
      </c>
      <c r="E127" s="1"/>
      <c r="F127" s="1">
        <f>SUM(G127:N127)</f>
        <v>4300</v>
      </c>
      <c r="G127" s="1">
        <v>4300</v>
      </c>
      <c r="H127" s="1"/>
      <c r="I127" s="1"/>
      <c r="J127" s="1"/>
      <c r="K127" s="1"/>
      <c r="L127" s="1"/>
      <c r="M127" s="1"/>
      <c r="N127" s="1"/>
    </row>
    <row r="128" spans="1:14" x14ac:dyDescent="0.2">
      <c r="A128" s="38"/>
      <c r="B128" s="35" t="s">
        <v>102</v>
      </c>
      <c r="C128" s="38" t="s">
        <v>57</v>
      </c>
      <c r="D128" s="1">
        <f t="shared" ref="D128:D131" si="75">+F128</f>
        <v>4560</v>
      </c>
      <c r="E128" s="1"/>
      <c r="F128" s="1">
        <f t="shared" ref="F128:F131" si="76">SUM(G128:N128)</f>
        <v>4560</v>
      </c>
      <c r="G128" s="1"/>
      <c r="H128" s="1"/>
      <c r="I128" s="1"/>
      <c r="J128" s="1">
        <v>4560</v>
      </c>
      <c r="K128" s="1"/>
      <c r="L128" s="1"/>
      <c r="M128" s="1"/>
      <c r="N128" s="1"/>
    </row>
    <row r="129" spans="1:14" x14ac:dyDescent="0.2">
      <c r="A129" s="39"/>
      <c r="B129" s="36"/>
      <c r="C129" s="39"/>
      <c r="D129" s="1">
        <f t="shared" si="75"/>
        <v>2700</v>
      </c>
      <c r="E129" s="1"/>
      <c r="F129" s="1">
        <f t="shared" si="76"/>
        <v>2700</v>
      </c>
      <c r="G129" s="1"/>
      <c r="H129" s="1"/>
      <c r="I129" s="1"/>
      <c r="J129" s="1">
        <v>2700</v>
      </c>
      <c r="K129" s="1"/>
      <c r="L129" s="1"/>
      <c r="M129" s="1"/>
      <c r="N129" s="1"/>
    </row>
    <row r="130" spans="1:14" x14ac:dyDescent="0.2">
      <c r="A130" s="40"/>
      <c r="B130" s="37"/>
      <c r="C130" s="40"/>
      <c r="D130" s="1">
        <f t="shared" si="75"/>
        <v>1200</v>
      </c>
      <c r="E130" s="1"/>
      <c r="F130" s="1">
        <f t="shared" si="76"/>
        <v>1200</v>
      </c>
      <c r="G130" s="1"/>
      <c r="H130" s="1"/>
      <c r="I130" s="1"/>
      <c r="J130" s="1">
        <v>1200</v>
      </c>
      <c r="K130" s="1"/>
      <c r="L130" s="1"/>
      <c r="M130" s="1"/>
      <c r="N130" s="1"/>
    </row>
    <row r="131" spans="1:14" x14ac:dyDescent="0.2">
      <c r="A131" s="1"/>
      <c r="B131" s="6" t="s">
        <v>103</v>
      </c>
      <c r="C131" s="11" t="s">
        <v>57</v>
      </c>
      <c r="D131" s="1">
        <f t="shared" si="75"/>
        <v>3600</v>
      </c>
      <c r="E131" s="1"/>
      <c r="F131" s="1">
        <f t="shared" si="76"/>
        <v>3600</v>
      </c>
      <c r="G131" s="1"/>
      <c r="H131" s="1"/>
      <c r="I131" s="1"/>
      <c r="J131" s="1">
        <v>3600</v>
      </c>
      <c r="K131" s="1"/>
      <c r="L131" s="1"/>
      <c r="M131" s="1"/>
      <c r="N131" s="1"/>
    </row>
    <row r="132" spans="1:14" x14ac:dyDescent="0.2">
      <c r="A132" s="1"/>
      <c r="B132" s="27" t="s">
        <v>104</v>
      </c>
      <c r="C132" s="11" t="s">
        <v>57</v>
      </c>
      <c r="D132" s="1">
        <f t="shared" si="74"/>
        <v>840</v>
      </c>
      <c r="E132" s="1"/>
      <c r="F132" s="1">
        <f>SUM(G132:N132)</f>
        <v>840</v>
      </c>
      <c r="G132" s="1"/>
      <c r="H132" s="1"/>
      <c r="I132" s="1"/>
      <c r="J132" s="1">
        <v>840</v>
      </c>
      <c r="K132" s="1"/>
      <c r="L132" s="1"/>
      <c r="M132" s="1"/>
      <c r="N132" s="1"/>
    </row>
    <row r="133" spans="1:14" s="4" customFormat="1" x14ac:dyDescent="0.2">
      <c r="A133" s="5"/>
      <c r="B133" s="5" t="s">
        <v>8</v>
      </c>
      <c r="C133" s="12"/>
      <c r="D133" s="5">
        <f>+D134</f>
        <v>2355172</v>
      </c>
      <c r="E133" s="5">
        <f t="shared" ref="E133:N133" si="77">+E134</f>
        <v>0</v>
      </c>
      <c r="F133" s="5">
        <f t="shared" si="77"/>
        <v>826300</v>
      </c>
      <c r="G133" s="5">
        <f t="shared" si="77"/>
        <v>0</v>
      </c>
      <c r="H133" s="5">
        <f t="shared" si="77"/>
        <v>0</v>
      </c>
      <c r="I133" s="5">
        <f t="shared" si="77"/>
        <v>0</v>
      </c>
      <c r="J133" s="5">
        <f t="shared" si="77"/>
        <v>0</v>
      </c>
      <c r="K133" s="5">
        <f t="shared" si="77"/>
        <v>0</v>
      </c>
      <c r="L133" s="5">
        <f t="shared" si="77"/>
        <v>0</v>
      </c>
      <c r="M133" s="5">
        <f t="shared" si="77"/>
        <v>0</v>
      </c>
      <c r="N133" s="5">
        <f t="shared" si="77"/>
        <v>826300</v>
      </c>
    </row>
    <row r="134" spans="1:14" ht="102" customHeight="1" x14ac:dyDescent="0.2">
      <c r="A134" s="1"/>
      <c r="B134" s="1" t="s">
        <v>175</v>
      </c>
      <c r="C134" s="11" t="s">
        <v>173</v>
      </c>
      <c r="D134" s="1">
        <v>2355172</v>
      </c>
      <c r="E134" s="1"/>
      <c r="F134" s="1">
        <f t="shared" ref="F134" si="78">SUM(G134:N134)</f>
        <v>826300</v>
      </c>
      <c r="G134" s="1"/>
      <c r="H134" s="1"/>
      <c r="I134" s="1"/>
      <c r="J134" s="1"/>
      <c r="K134" s="1"/>
      <c r="L134" s="1"/>
      <c r="M134" s="1"/>
      <c r="N134" s="1">
        <v>826300</v>
      </c>
    </row>
    <row r="135" spans="1:14" s="4" customFormat="1" ht="25.5" x14ac:dyDescent="0.2">
      <c r="A135" s="3"/>
      <c r="B135" s="3" t="s">
        <v>29</v>
      </c>
      <c r="C135" s="10"/>
      <c r="D135" s="3">
        <f>+D136+D143+D165+D141</f>
        <v>17549616</v>
      </c>
      <c r="E135" s="3">
        <f>+E136+E143+E165+E141</f>
        <v>2207529</v>
      </c>
      <c r="F135" s="3">
        <f>SUM(G135:N135)</f>
        <v>4210370</v>
      </c>
      <c r="G135" s="3">
        <f t="shared" ref="G135:N135" si="79">+G136+G143+G165+G141</f>
        <v>117500</v>
      </c>
      <c r="H135" s="3">
        <f t="shared" si="79"/>
        <v>263796</v>
      </c>
      <c r="I135" s="3">
        <f t="shared" si="79"/>
        <v>0</v>
      </c>
      <c r="J135" s="3">
        <f t="shared" si="79"/>
        <v>0</v>
      </c>
      <c r="K135" s="3">
        <f t="shared" si="79"/>
        <v>180000</v>
      </c>
      <c r="L135" s="3">
        <f t="shared" si="79"/>
        <v>28000</v>
      </c>
      <c r="M135" s="3">
        <f t="shared" si="79"/>
        <v>4911</v>
      </c>
      <c r="N135" s="3">
        <f t="shared" si="79"/>
        <v>3616163</v>
      </c>
    </row>
    <row r="136" spans="1:14" s="4" customFormat="1" ht="15" customHeight="1" x14ac:dyDescent="0.2">
      <c r="A136" s="5"/>
      <c r="B136" s="5" t="s">
        <v>4</v>
      </c>
      <c r="C136" s="12"/>
      <c r="D136" s="5">
        <f>SUM(D137:D140)</f>
        <v>12500</v>
      </c>
      <c r="E136" s="5">
        <f>SUM(E137:E140)</f>
        <v>0</v>
      </c>
      <c r="F136" s="5">
        <f>SUM(G136:N136)</f>
        <v>12500</v>
      </c>
      <c r="G136" s="5">
        <f t="shared" ref="G136:N136" si="80">SUM(G137:G140)</f>
        <v>1500</v>
      </c>
      <c r="H136" s="5">
        <f t="shared" si="80"/>
        <v>0</v>
      </c>
      <c r="I136" s="5">
        <f t="shared" si="80"/>
        <v>0</v>
      </c>
      <c r="J136" s="5">
        <f t="shared" si="80"/>
        <v>0</v>
      </c>
      <c r="K136" s="5">
        <f t="shared" si="80"/>
        <v>0</v>
      </c>
      <c r="L136" s="5">
        <f t="shared" si="80"/>
        <v>11000</v>
      </c>
      <c r="M136" s="5">
        <f t="shared" si="80"/>
        <v>0</v>
      </c>
      <c r="N136" s="5">
        <f t="shared" si="80"/>
        <v>0</v>
      </c>
    </row>
    <row r="137" spans="1:14" x14ac:dyDescent="0.2">
      <c r="A137" s="1"/>
      <c r="B137" s="1" t="s">
        <v>105</v>
      </c>
      <c r="C137" s="11" t="s">
        <v>57</v>
      </c>
      <c r="D137" s="1">
        <f t="shared" ref="D137:D139" si="81">+F137</f>
        <v>1500</v>
      </c>
      <c r="E137" s="1"/>
      <c r="F137" s="1">
        <f t="shared" ref="F137:F140" si="82">SUM(G137:N137)</f>
        <v>1500</v>
      </c>
      <c r="G137" s="1">
        <v>1500</v>
      </c>
      <c r="H137" s="1"/>
      <c r="I137" s="1"/>
      <c r="J137" s="1"/>
      <c r="K137" s="1"/>
      <c r="L137" s="1"/>
      <c r="M137" s="1"/>
      <c r="N137" s="1"/>
    </row>
    <row r="138" spans="1:14" x14ac:dyDescent="0.2">
      <c r="A138" s="1"/>
      <c r="B138" s="1" t="s">
        <v>116</v>
      </c>
      <c r="C138" s="11" t="s">
        <v>57</v>
      </c>
      <c r="D138" s="1">
        <f t="shared" si="81"/>
        <v>1000</v>
      </c>
      <c r="E138" s="1"/>
      <c r="F138" s="1">
        <f t="shared" si="82"/>
        <v>1000</v>
      </c>
      <c r="G138" s="1"/>
      <c r="H138" s="1"/>
      <c r="I138" s="1"/>
      <c r="J138" s="1"/>
      <c r="K138" s="1"/>
      <c r="L138" s="1">
        <v>1000</v>
      </c>
      <c r="M138" s="1"/>
      <c r="N138" s="1"/>
    </row>
    <row r="139" spans="1:14" x14ac:dyDescent="0.2">
      <c r="A139" s="15"/>
      <c r="B139" s="24" t="s">
        <v>126</v>
      </c>
      <c r="C139" s="11" t="s">
        <v>57</v>
      </c>
      <c r="D139" s="1">
        <f t="shared" si="81"/>
        <v>5500</v>
      </c>
      <c r="E139" s="1"/>
      <c r="F139" s="1">
        <f t="shared" ref="F139" si="83">SUM(G139:N139)</f>
        <v>5500</v>
      </c>
      <c r="G139" s="1"/>
      <c r="H139" s="1"/>
      <c r="I139" s="1"/>
      <c r="J139" s="1"/>
      <c r="K139" s="1"/>
      <c r="L139" s="1">
        <v>5500</v>
      </c>
      <c r="M139" s="1"/>
      <c r="N139" s="1"/>
    </row>
    <row r="140" spans="1:14" x14ac:dyDescent="0.2">
      <c r="A140" s="15"/>
      <c r="B140" s="6" t="s">
        <v>127</v>
      </c>
      <c r="C140" s="11" t="s">
        <v>57</v>
      </c>
      <c r="D140" s="1">
        <f t="shared" ref="D140" si="84">+F140</f>
        <v>4500</v>
      </c>
      <c r="E140" s="1"/>
      <c r="F140" s="1">
        <f t="shared" si="82"/>
        <v>4500</v>
      </c>
      <c r="G140" s="1"/>
      <c r="H140" s="1"/>
      <c r="I140" s="1"/>
      <c r="J140" s="1"/>
      <c r="K140" s="1"/>
      <c r="L140" s="1">
        <v>4500</v>
      </c>
      <c r="M140" s="1"/>
      <c r="N140" s="1"/>
    </row>
    <row r="141" spans="1:14" s="4" customFormat="1" x14ac:dyDescent="0.2">
      <c r="A141" s="5"/>
      <c r="B141" s="5" t="s">
        <v>7</v>
      </c>
      <c r="C141" s="12"/>
      <c r="D141" s="5">
        <f t="shared" ref="D141:N141" si="85">SUM(D142:D142)</f>
        <v>7000</v>
      </c>
      <c r="E141" s="5">
        <f t="shared" si="85"/>
        <v>0</v>
      </c>
      <c r="F141" s="5">
        <f t="shared" si="85"/>
        <v>7000</v>
      </c>
      <c r="G141" s="5">
        <f t="shared" si="85"/>
        <v>7000</v>
      </c>
      <c r="H141" s="5">
        <f t="shared" si="85"/>
        <v>0</v>
      </c>
      <c r="I141" s="5">
        <f t="shared" si="85"/>
        <v>0</v>
      </c>
      <c r="J141" s="5">
        <f t="shared" si="85"/>
        <v>0</v>
      </c>
      <c r="K141" s="5">
        <f t="shared" si="85"/>
        <v>0</v>
      </c>
      <c r="L141" s="5">
        <f t="shared" si="85"/>
        <v>0</v>
      </c>
      <c r="M141" s="5">
        <f t="shared" si="85"/>
        <v>0</v>
      </c>
      <c r="N141" s="5">
        <f t="shared" si="85"/>
        <v>0</v>
      </c>
    </row>
    <row r="142" spans="1:14" x14ac:dyDescent="0.2">
      <c r="A142" s="15"/>
      <c r="B142" s="18" t="s">
        <v>123</v>
      </c>
      <c r="C142" s="11" t="s">
        <v>57</v>
      </c>
      <c r="D142" s="1">
        <f t="shared" ref="D142" si="86">+F142</f>
        <v>7000</v>
      </c>
      <c r="E142" s="1"/>
      <c r="F142" s="1">
        <f t="shared" ref="F142:F220" si="87">SUM(G142:N142)</f>
        <v>7000</v>
      </c>
      <c r="G142" s="1">
        <v>7000</v>
      </c>
      <c r="H142" s="1"/>
      <c r="I142" s="1"/>
      <c r="J142" s="1"/>
      <c r="K142" s="1"/>
      <c r="L142" s="1"/>
      <c r="M142" s="1"/>
      <c r="N142" s="1"/>
    </row>
    <row r="143" spans="1:14" s="4" customFormat="1" x14ac:dyDescent="0.2">
      <c r="A143" s="5"/>
      <c r="B143" s="5" t="s">
        <v>8</v>
      </c>
      <c r="C143" s="12"/>
      <c r="D143" s="5">
        <f>SUM(D144:D164)</f>
        <v>17530116</v>
      </c>
      <c r="E143" s="5">
        <f>SUM(E144:E164)</f>
        <v>2207529</v>
      </c>
      <c r="F143" s="5">
        <f t="shared" si="87"/>
        <v>4190870</v>
      </c>
      <c r="G143" s="5">
        <f>SUM(G146:G159)</f>
        <v>109000</v>
      </c>
      <c r="H143" s="5">
        <f t="shared" ref="H143:N143" si="88">SUM(H144:H164)</f>
        <v>263796</v>
      </c>
      <c r="I143" s="5">
        <f t="shared" si="88"/>
        <v>0</v>
      </c>
      <c r="J143" s="5">
        <f t="shared" si="88"/>
        <v>0</v>
      </c>
      <c r="K143" s="5">
        <f t="shared" si="88"/>
        <v>180000</v>
      </c>
      <c r="L143" s="5">
        <f t="shared" si="88"/>
        <v>17000</v>
      </c>
      <c r="M143" s="5">
        <f t="shared" si="88"/>
        <v>4911</v>
      </c>
      <c r="N143" s="5">
        <f t="shared" si="88"/>
        <v>3616163</v>
      </c>
    </row>
    <row r="144" spans="1:14" hidden="1" x14ac:dyDescent="0.2">
      <c r="A144" s="1"/>
      <c r="B144" s="6"/>
      <c r="C144" s="13"/>
      <c r="D144" s="6">
        <f>+E144+F144</f>
        <v>0</v>
      </c>
      <c r="E144" s="1"/>
      <c r="F144" s="1">
        <f t="shared" si="87"/>
        <v>0</v>
      </c>
      <c r="G144" s="1"/>
      <c r="H144" s="1"/>
      <c r="I144" s="1"/>
      <c r="J144" s="1"/>
      <c r="K144" s="1"/>
      <c r="L144" s="1"/>
      <c r="M144" s="1"/>
      <c r="N144" s="1"/>
    </row>
    <row r="145" spans="1:14" hidden="1" x14ac:dyDescent="0.2">
      <c r="A145" s="15"/>
      <c r="B145" s="1"/>
      <c r="C145" s="13"/>
      <c r="D145" s="6">
        <f>+E145+F145</f>
        <v>0</v>
      </c>
      <c r="E145" s="1"/>
      <c r="F145" s="1">
        <f t="shared" si="87"/>
        <v>0</v>
      </c>
      <c r="G145" s="1"/>
      <c r="H145" s="1"/>
      <c r="I145" s="1"/>
      <c r="J145" s="1"/>
      <c r="K145" s="1"/>
      <c r="L145" s="1"/>
      <c r="M145" s="1"/>
      <c r="N145" s="1"/>
    </row>
    <row r="146" spans="1:14" ht="51" customHeight="1" x14ac:dyDescent="0.2">
      <c r="A146" s="15"/>
      <c r="B146" s="17" t="s">
        <v>125</v>
      </c>
      <c r="C146" s="16" t="s">
        <v>49</v>
      </c>
      <c r="D146" s="6">
        <f>+F146</f>
        <v>140000</v>
      </c>
      <c r="E146" s="1"/>
      <c r="F146" s="1">
        <f t="shared" si="87"/>
        <v>140000</v>
      </c>
      <c r="G146" s="1"/>
      <c r="H146" s="1">
        <v>140000</v>
      </c>
      <c r="I146" s="1"/>
      <c r="J146" s="1"/>
      <c r="K146" s="1"/>
      <c r="L146" s="1"/>
      <c r="M146" s="1"/>
      <c r="N146" s="1"/>
    </row>
    <row r="147" spans="1:14" ht="25.5" x14ac:dyDescent="0.2">
      <c r="A147" s="15"/>
      <c r="B147" s="1" t="s">
        <v>124</v>
      </c>
      <c r="C147" s="16" t="s">
        <v>49</v>
      </c>
      <c r="D147" s="6">
        <f>+F147</f>
        <v>100000</v>
      </c>
      <c r="E147" s="1"/>
      <c r="F147" s="1">
        <f t="shared" si="87"/>
        <v>100000</v>
      </c>
      <c r="G147" s="1">
        <v>50000</v>
      </c>
      <c r="H147" s="1">
        <v>50000</v>
      </c>
      <c r="I147" s="1"/>
      <c r="J147" s="1"/>
      <c r="K147" s="1"/>
      <c r="L147" s="1"/>
      <c r="M147" s="1"/>
      <c r="N147" s="1"/>
    </row>
    <row r="148" spans="1:14" ht="76.5" x14ac:dyDescent="0.2">
      <c r="A148" s="1"/>
      <c r="B148" s="1" t="s">
        <v>53</v>
      </c>
      <c r="C148" s="13" t="s">
        <v>49</v>
      </c>
      <c r="D148" s="6">
        <v>93800</v>
      </c>
      <c r="E148" s="6">
        <v>17904</v>
      </c>
      <c r="F148" s="1">
        <f t="shared" ref="F148:F149" si="89">SUM(G148:N148)</f>
        <v>73796</v>
      </c>
      <c r="G148" s="1"/>
      <c r="H148" s="1">
        <v>73796</v>
      </c>
      <c r="I148" s="1"/>
      <c r="J148" s="1"/>
      <c r="K148" s="1"/>
      <c r="L148" s="1"/>
      <c r="M148" s="1"/>
      <c r="N148" s="1"/>
    </row>
    <row r="149" spans="1:14" ht="25.5" customHeight="1" x14ac:dyDescent="0.2">
      <c r="A149" s="1"/>
      <c r="B149" s="1" t="s">
        <v>117</v>
      </c>
      <c r="C149" s="13" t="s">
        <v>57</v>
      </c>
      <c r="D149" s="6">
        <f>+F149</f>
        <v>4500</v>
      </c>
      <c r="E149" s="1"/>
      <c r="F149" s="1">
        <f t="shared" si="89"/>
        <v>4500</v>
      </c>
      <c r="G149" s="1">
        <v>4500</v>
      </c>
      <c r="H149" s="1"/>
      <c r="I149" s="1"/>
      <c r="J149" s="1"/>
      <c r="K149" s="1"/>
      <c r="L149" s="1"/>
      <c r="M149" s="1"/>
      <c r="N149" s="1"/>
    </row>
    <row r="150" spans="1:14" ht="25.5" x14ac:dyDescent="0.2">
      <c r="A150" s="1"/>
      <c r="B150" s="6" t="s">
        <v>118</v>
      </c>
      <c r="C150" s="13" t="s">
        <v>57</v>
      </c>
      <c r="D150" s="6">
        <f t="shared" ref="D150:D152" si="90">+F150</f>
        <v>6000</v>
      </c>
      <c r="E150" s="1"/>
      <c r="F150" s="1">
        <f t="shared" ref="F150:F153" si="91">SUM(G150:N150)</f>
        <v>6000</v>
      </c>
      <c r="G150" s="1">
        <v>6000</v>
      </c>
      <c r="H150" s="1"/>
      <c r="I150" s="1"/>
      <c r="J150" s="1"/>
      <c r="K150" s="1"/>
      <c r="L150" s="1"/>
      <c r="M150" s="1"/>
      <c r="N150" s="1"/>
    </row>
    <row r="151" spans="1:14" ht="38.25" x14ac:dyDescent="0.2">
      <c r="A151" s="1"/>
      <c r="B151" s="6" t="s">
        <v>149</v>
      </c>
      <c r="C151" s="13" t="s">
        <v>57</v>
      </c>
      <c r="D151" s="6">
        <f t="shared" si="90"/>
        <v>18000</v>
      </c>
      <c r="E151" s="1"/>
      <c r="F151" s="1">
        <f t="shared" si="91"/>
        <v>18000</v>
      </c>
      <c r="G151" s="1">
        <v>18000</v>
      </c>
      <c r="H151" s="1"/>
      <c r="I151" s="1"/>
      <c r="J151" s="1"/>
      <c r="K151" s="1"/>
      <c r="L151" s="1"/>
      <c r="M151" s="1"/>
      <c r="N151" s="1"/>
    </row>
    <row r="152" spans="1:14" ht="25.5" x14ac:dyDescent="0.2">
      <c r="A152" s="1"/>
      <c r="B152" s="6" t="s">
        <v>121</v>
      </c>
      <c r="C152" s="13" t="s">
        <v>57</v>
      </c>
      <c r="D152" s="6">
        <f t="shared" si="90"/>
        <v>15000</v>
      </c>
      <c r="E152" s="1"/>
      <c r="F152" s="1">
        <f t="shared" si="91"/>
        <v>15000</v>
      </c>
      <c r="G152" s="1">
        <v>15000</v>
      </c>
      <c r="H152" s="1"/>
      <c r="I152" s="1"/>
      <c r="J152" s="1"/>
      <c r="K152" s="1"/>
      <c r="L152" s="1"/>
      <c r="M152" s="1"/>
      <c r="N152" s="1"/>
    </row>
    <row r="153" spans="1:14" ht="25.5" x14ac:dyDescent="0.2">
      <c r="A153" s="1"/>
      <c r="B153" s="18" t="s">
        <v>119</v>
      </c>
      <c r="C153" s="11" t="s">
        <v>120</v>
      </c>
      <c r="D153" s="1">
        <v>31000</v>
      </c>
      <c r="E153" s="6">
        <v>15500</v>
      </c>
      <c r="F153" s="1">
        <f t="shared" si="91"/>
        <v>15500</v>
      </c>
      <c r="G153" s="1">
        <v>15500</v>
      </c>
      <c r="H153" s="1"/>
      <c r="I153" s="1"/>
      <c r="J153" s="1"/>
      <c r="K153" s="1"/>
      <c r="L153" s="1"/>
      <c r="M153" s="1"/>
      <c r="N153" s="1"/>
    </row>
    <row r="154" spans="1:14" x14ac:dyDescent="0.2">
      <c r="A154" s="1"/>
      <c r="B154" s="24" t="s">
        <v>145</v>
      </c>
      <c r="C154" s="13" t="s">
        <v>49</v>
      </c>
      <c r="D154" s="6">
        <f>+F154*2</f>
        <v>9822</v>
      </c>
      <c r="E154" s="6">
        <v>4911</v>
      </c>
      <c r="F154" s="1">
        <f t="shared" ref="F154" si="92">SUM(G154:N154)</f>
        <v>4911</v>
      </c>
      <c r="G154" s="1"/>
      <c r="H154" s="1"/>
      <c r="I154" s="1"/>
      <c r="J154" s="1"/>
      <c r="K154" s="1"/>
      <c r="L154" s="1"/>
      <c r="M154" s="1">
        <v>4911</v>
      </c>
      <c r="N154" s="1"/>
    </row>
    <row r="155" spans="1:14" ht="49.5" customHeight="1" x14ac:dyDescent="0.2">
      <c r="A155" s="1"/>
      <c r="B155" s="24" t="s">
        <v>144</v>
      </c>
      <c r="C155" s="13" t="s">
        <v>49</v>
      </c>
      <c r="D155" s="6">
        <f t="shared" ref="D155" si="93">+F155</f>
        <v>180000</v>
      </c>
      <c r="E155" s="6"/>
      <c r="F155" s="1">
        <f t="shared" ref="F155" si="94">SUM(G155:N155)</f>
        <v>180000</v>
      </c>
      <c r="G155" s="1"/>
      <c r="H155" s="1"/>
      <c r="I155" s="1"/>
      <c r="J155" s="1"/>
      <c r="K155" s="1">
        <v>180000</v>
      </c>
      <c r="L155" s="1"/>
      <c r="M155" s="1"/>
      <c r="N155" s="1"/>
    </row>
    <row r="156" spans="1:14" ht="25.5" customHeight="1" x14ac:dyDescent="0.2">
      <c r="A156" s="1"/>
      <c r="B156" s="24" t="s">
        <v>178</v>
      </c>
      <c r="C156" s="13" t="s">
        <v>177</v>
      </c>
      <c r="D156" s="6">
        <f t="shared" ref="D156" si="95">+F156</f>
        <v>7000</v>
      </c>
      <c r="E156" s="6"/>
      <c r="F156" s="1">
        <f t="shared" ref="F156" si="96">SUM(G156:N156)</f>
        <v>7000</v>
      </c>
      <c r="G156" s="1"/>
      <c r="H156" s="1"/>
      <c r="I156" s="1"/>
      <c r="J156" s="1"/>
      <c r="K156" s="1"/>
      <c r="L156" s="1">
        <v>7000</v>
      </c>
      <c r="M156" s="1"/>
      <c r="N156" s="1"/>
    </row>
    <row r="157" spans="1:14" ht="25.5" customHeight="1" x14ac:dyDescent="0.2">
      <c r="A157" s="1"/>
      <c r="B157" s="24" t="s">
        <v>180</v>
      </c>
      <c r="C157" s="13" t="s">
        <v>57</v>
      </c>
      <c r="D157" s="6">
        <f t="shared" ref="D157" si="97">+F157</f>
        <v>10000</v>
      </c>
      <c r="E157" s="6"/>
      <c r="F157" s="1">
        <f t="shared" ref="F157" si="98">SUM(G157:N157)</f>
        <v>10000</v>
      </c>
      <c r="G157" s="1"/>
      <c r="H157" s="1"/>
      <c r="I157" s="1"/>
      <c r="J157" s="1"/>
      <c r="K157" s="1"/>
      <c r="L157" s="1">
        <v>10000</v>
      </c>
      <c r="M157" s="1"/>
      <c r="N157" s="1"/>
    </row>
    <row r="158" spans="1:14" ht="114.75" customHeight="1" x14ac:dyDescent="0.2">
      <c r="A158" s="1"/>
      <c r="B158" s="24" t="s">
        <v>154</v>
      </c>
      <c r="C158" s="13" t="s">
        <v>151</v>
      </c>
      <c r="D158" s="6">
        <v>11489617</v>
      </c>
      <c r="E158" s="1"/>
      <c r="F158" s="1">
        <f t="shared" ref="F158:F159" si="99">SUM(G158:N158)</f>
        <v>360000</v>
      </c>
      <c r="G158" s="1"/>
      <c r="H158" s="1"/>
      <c r="I158" s="1"/>
      <c r="J158" s="1"/>
      <c r="K158" s="1"/>
      <c r="L158" s="1"/>
      <c r="M158" s="1"/>
      <c r="N158" s="1">
        <v>360000</v>
      </c>
    </row>
    <row r="159" spans="1:14" ht="76.5" x14ac:dyDescent="0.2">
      <c r="A159" s="1"/>
      <c r="B159" s="24" t="s">
        <v>153</v>
      </c>
      <c r="C159" s="13" t="s">
        <v>152</v>
      </c>
      <c r="D159" s="6">
        <v>5425377</v>
      </c>
      <c r="E159" s="1">
        <v>2169214</v>
      </c>
      <c r="F159" s="1">
        <f t="shared" si="99"/>
        <v>3256163</v>
      </c>
      <c r="G159" s="1"/>
      <c r="H159" s="1"/>
      <c r="I159" s="1"/>
      <c r="J159" s="1"/>
      <c r="K159" s="1"/>
      <c r="L159" s="1"/>
      <c r="M159" s="1"/>
      <c r="N159" s="1">
        <v>3256163</v>
      </c>
    </row>
    <row r="160" spans="1:14" hidden="1" x14ac:dyDescent="0.2">
      <c r="A160" s="1"/>
      <c r="B160" s="24"/>
      <c r="C160" s="13"/>
      <c r="D160" s="6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idden="1" x14ac:dyDescent="0.2">
      <c r="A161" s="1"/>
      <c r="B161" s="24"/>
      <c r="C161" s="13"/>
      <c r="D161" s="6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idden="1" x14ac:dyDescent="0.2">
      <c r="A162" s="1"/>
      <c r="B162" s="24"/>
      <c r="C162" s="13"/>
      <c r="D162" s="6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idden="1" x14ac:dyDescent="0.2">
      <c r="A163" s="1"/>
      <c r="B163" s="24"/>
      <c r="C163" s="13"/>
      <c r="D163" s="6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idden="1" x14ac:dyDescent="0.2">
      <c r="A164" s="1"/>
      <c r="B164" s="18"/>
      <c r="C164" s="11"/>
      <c r="D164" s="1"/>
      <c r="E164" s="1"/>
      <c r="F164" s="1">
        <f t="shared" si="87"/>
        <v>0</v>
      </c>
      <c r="G164" s="1"/>
      <c r="H164" s="1"/>
      <c r="I164" s="1"/>
      <c r="J164" s="1"/>
      <c r="K164" s="1"/>
      <c r="L164" s="1"/>
      <c r="M164" s="1"/>
      <c r="N164" s="1"/>
    </row>
    <row r="165" spans="1:14" s="4" customFormat="1" hidden="1" x14ac:dyDescent="0.2">
      <c r="A165" s="5"/>
      <c r="B165" s="5" t="s">
        <v>48</v>
      </c>
      <c r="C165" s="12"/>
      <c r="D165" s="5">
        <f>+D166</f>
        <v>0</v>
      </c>
      <c r="E165" s="5">
        <f>+E166</f>
        <v>0</v>
      </c>
      <c r="F165" s="5">
        <f t="shared" si="87"/>
        <v>0</v>
      </c>
      <c r="G165" s="5">
        <f>+G166</f>
        <v>0</v>
      </c>
      <c r="H165" s="5">
        <f t="shared" ref="H165:N165" si="100">+H166</f>
        <v>0</v>
      </c>
      <c r="I165" s="5">
        <f t="shared" si="100"/>
        <v>0</v>
      </c>
      <c r="J165" s="5">
        <f t="shared" si="100"/>
        <v>0</v>
      </c>
      <c r="K165" s="5">
        <f t="shared" si="100"/>
        <v>0</v>
      </c>
      <c r="L165" s="5">
        <f t="shared" si="100"/>
        <v>0</v>
      </c>
      <c r="M165" s="5">
        <f t="shared" si="100"/>
        <v>0</v>
      </c>
      <c r="N165" s="5">
        <f t="shared" si="100"/>
        <v>0</v>
      </c>
    </row>
    <row r="166" spans="1:14" ht="26.25" hidden="1" customHeight="1" x14ac:dyDescent="0.2">
      <c r="A166" s="1"/>
      <c r="B166" s="8"/>
      <c r="C166" s="11"/>
      <c r="D166" s="1">
        <f>+F166</f>
        <v>0</v>
      </c>
      <c r="E166" s="1"/>
      <c r="F166" s="1">
        <f>SUM(G166:N166)</f>
        <v>0</v>
      </c>
      <c r="G166" s="1"/>
      <c r="H166" s="1"/>
      <c r="I166" s="1"/>
      <c r="J166" s="1"/>
      <c r="K166" s="1"/>
      <c r="L166" s="1"/>
      <c r="M166" s="1"/>
      <c r="N166" s="1"/>
    </row>
    <row r="167" spans="1:14" s="4" customFormat="1" ht="25.5" x14ac:dyDescent="0.2">
      <c r="A167" s="3"/>
      <c r="B167" s="3" t="s">
        <v>30</v>
      </c>
      <c r="C167" s="10"/>
      <c r="D167" s="3">
        <f>+D171+D174+D177+D179+D168</f>
        <v>156458</v>
      </c>
      <c r="E167" s="3">
        <f t="shared" ref="E167:N167" si="101">+E171+E174+E177+E179+E168</f>
        <v>0</v>
      </c>
      <c r="F167" s="3">
        <f t="shared" si="101"/>
        <v>156458</v>
      </c>
      <c r="G167" s="3">
        <f t="shared" si="101"/>
        <v>137630</v>
      </c>
      <c r="H167" s="3">
        <f t="shared" si="101"/>
        <v>4910</v>
      </c>
      <c r="I167" s="3">
        <f t="shared" si="101"/>
        <v>0</v>
      </c>
      <c r="J167" s="3">
        <f t="shared" si="101"/>
        <v>6000</v>
      </c>
      <c r="K167" s="3">
        <f t="shared" si="101"/>
        <v>0</v>
      </c>
      <c r="L167" s="3">
        <f t="shared" si="101"/>
        <v>7918</v>
      </c>
      <c r="M167" s="3">
        <f t="shared" si="101"/>
        <v>0</v>
      </c>
      <c r="N167" s="3">
        <f t="shared" si="101"/>
        <v>0</v>
      </c>
    </row>
    <row r="168" spans="1:14" s="4" customFormat="1" x14ac:dyDescent="0.2">
      <c r="A168" s="5"/>
      <c r="B168" s="5" t="s">
        <v>3</v>
      </c>
      <c r="C168" s="12"/>
      <c r="D168" s="5">
        <f>SUM(D169:D170)</f>
        <v>6000</v>
      </c>
      <c r="E168" s="5">
        <f t="shared" ref="E168:N168" si="102">SUM(E169:E170)</f>
        <v>0</v>
      </c>
      <c r="F168" s="5">
        <f t="shared" si="102"/>
        <v>6000</v>
      </c>
      <c r="G168" s="5">
        <f t="shared" si="102"/>
        <v>0</v>
      </c>
      <c r="H168" s="5">
        <f t="shared" si="102"/>
        <v>0</v>
      </c>
      <c r="I168" s="5">
        <f t="shared" si="102"/>
        <v>0</v>
      </c>
      <c r="J168" s="5">
        <f t="shared" si="102"/>
        <v>6000</v>
      </c>
      <c r="K168" s="5">
        <f t="shared" si="102"/>
        <v>0</v>
      </c>
      <c r="L168" s="5">
        <f t="shared" si="102"/>
        <v>0</v>
      </c>
      <c r="M168" s="5">
        <f t="shared" si="102"/>
        <v>0</v>
      </c>
      <c r="N168" s="5">
        <f t="shared" si="102"/>
        <v>0</v>
      </c>
    </row>
    <row r="169" spans="1:14" hidden="1" x14ac:dyDescent="0.2">
      <c r="A169" s="1"/>
      <c r="B169" s="1"/>
      <c r="C169" s="11"/>
      <c r="D169" s="1"/>
      <c r="E169" s="1"/>
      <c r="F169" s="1">
        <f>SUM(G169:N169)</f>
        <v>0</v>
      </c>
      <c r="G169" s="1"/>
      <c r="H169" s="1"/>
      <c r="I169" s="1"/>
      <c r="J169" s="1"/>
      <c r="K169" s="1"/>
      <c r="L169" s="1"/>
      <c r="M169" s="1"/>
      <c r="N169" s="1"/>
    </row>
    <row r="170" spans="1:14" x14ac:dyDescent="0.2">
      <c r="A170" s="1"/>
      <c r="B170" s="1" t="s">
        <v>54</v>
      </c>
      <c r="C170" s="11" t="s">
        <v>57</v>
      </c>
      <c r="D170" s="1">
        <f>+F170</f>
        <v>6000</v>
      </c>
      <c r="E170" s="1"/>
      <c r="F170" s="1">
        <f>SUM(G170:N170)</f>
        <v>6000</v>
      </c>
      <c r="G170" s="1"/>
      <c r="H170" s="1"/>
      <c r="I170" s="1"/>
      <c r="J170" s="1">
        <v>6000</v>
      </c>
      <c r="K170" s="1"/>
      <c r="L170" s="1"/>
      <c r="M170" s="1"/>
      <c r="N170" s="1"/>
    </row>
    <row r="171" spans="1:14" s="4" customFormat="1" x14ac:dyDescent="0.2">
      <c r="A171" s="5"/>
      <c r="B171" s="5" t="s">
        <v>4</v>
      </c>
      <c r="C171" s="12"/>
      <c r="D171" s="5">
        <f>SUM(D172:D173)</f>
        <v>7500</v>
      </c>
      <c r="E171" s="5">
        <f t="shared" ref="E171:N171" si="103">SUM(E172:E173)</f>
        <v>0</v>
      </c>
      <c r="F171" s="5">
        <f t="shared" si="103"/>
        <v>7500</v>
      </c>
      <c r="G171" s="5">
        <f t="shared" si="103"/>
        <v>7500</v>
      </c>
      <c r="H171" s="5">
        <f t="shared" si="103"/>
        <v>0</v>
      </c>
      <c r="I171" s="5">
        <f t="shared" si="103"/>
        <v>0</v>
      </c>
      <c r="J171" s="5">
        <f t="shared" si="103"/>
        <v>0</v>
      </c>
      <c r="K171" s="5">
        <f t="shared" si="103"/>
        <v>0</v>
      </c>
      <c r="L171" s="5">
        <f t="shared" si="103"/>
        <v>0</v>
      </c>
      <c r="M171" s="5">
        <f t="shared" si="103"/>
        <v>0</v>
      </c>
      <c r="N171" s="5">
        <f t="shared" si="103"/>
        <v>0</v>
      </c>
    </row>
    <row r="172" spans="1:14" x14ac:dyDescent="0.2">
      <c r="A172" s="1"/>
      <c r="B172" s="24" t="s">
        <v>129</v>
      </c>
      <c r="C172" s="11" t="s">
        <v>57</v>
      </c>
      <c r="D172" s="1">
        <f>+F172</f>
        <v>7500</v>
      </c>
      <c r="E172" s="1"/>
      <c r="F172" s="1">
        <f t="shared" si="87"/>
        <v>7500</v>
      </c>
      <c r="G172" s="1">
        <v>7500</v>
      </c>
      <c r="H172" s="1"/>
      <c r="I172" s="1"/>
      <c r="J172" s="1"/>
      <c r="K172" s="1"/>
      <c r="L172" s="1"/>
      <c r="M172" s="1"/>
      <c r="N172" s="1"/>
    </row>
    <row r="173" spans="1:14" hidden="1" x14ac:dyDescent="0.2">
      <c r="A173" s="1"/>
      <c r="B173" s="1"/>
      <c r="C173" s="11"/>
      <c r="D173" s="1">
        <f>+F173</f>
        <v>0</v>
      </c>
      <c r="E173" s="1"/>
      <c r="F173" s="1">
        <f t="shared" ref="F173" si="104">SUM(G173:N173)</f>
        <v>0</v>
      </c>
      <c r="G173" s="1"/>
      <c r="H173" s="1"/>
      <c r="I173" s="1"/>
      <c r="J173" s="1"/>
      <c r="K173" s="1"/>
      <c r="L173" s="1"/>
      <c r="M173" s="1"/>
      <c r="N173" s="1"/>
    </row>
    <row r="174" spans="1:14" s="4" customFormat="1" x14ac:dyDescent="0.2">
      <c r="A174" s="5"/>
      <c r="B174" s="5" t="s">
        <v>7</v>
      </c>
      <c r="C174" s="12"/>
      <c r="D174" s="5">
        <f>SUM(D175:D176)</f>
        <v>7918</v>
      </c>
      <c r="E174" s="5">
        <f>SUM(E175:E176)</f>
        <v>0</v>
      </c>
      <c r="F174" s="5">
        <f t="shared" si="87"/>
        <v>7918</v>
      </c>
      <c r="G174" s="5">
        <f>SUM(G175:G176)</f>
        <v>0</v>
      </c>
      <c r="H174" s="5">
        <f t="shared" ref="H174:N174" si="105">SUM(H175:H176)</f>
        <v>0</v>
      </c>
      <c r="I174" s="5">
        <f t="shared" si="105"/>
        <v>0</v>
      </c>
      <c r="J174" s="5">
        <f t="shared" ref="J174:K174" si="106">SUM(J175:J176)</f>
        <v>0</v>
      </c>
      <c r="K174" s="5">
        <f t="shared" si="106"/>
        <v>0</v>
      </c>
      <c r="L174" s="5">
        <f t="shared" si="105"/>
        <v>7918</v>
      </c>
      <c r="M174" s="5">
        <f t="shared" si="105"/>
        <v>0</v>
      </c>
      <c r="N174" s="5">
        <f t="shared" si="105"/>
        <v>0</v>
      </c>
    </row>
    <row r="175" spans="1:14" x14ac:dyDescent="0.2">
      <c r="A175" s="1"/>
      <c r="B175" s="1" t="s">
        <v>1</v>
      </c>
      <c r="C175" s="11" t="s">
        <v>57</v>
      </c>
      <c r="D175" s="1">
        <f>+F175</f>
        <v>7918</v>
      </c>
      <c r="E175" s="1"/>
      <c r="F175" s="1">
        <f t="shared" si="87"/>
        <v>7918</v>
      </c>
      <c r="G175" s="1"/>
      <c r="H175" s="1"/>
      <c r="I175" s="1"/>
      <c r="J175" s="1"/>
      <c r="K175" s="1"/>
      <c r="L175" s="1">
        <v>7918</v>
      </c>
      <c r="M175" s="1"/>
      <c r="N175" s="1"/>
    </row>
    <row r="176" spans="1:14" hidden="1" x14ac:dyDescent="0.2">
      <c r="A176" s="1"/>
      <c r="B176" s="1"/>
      <c r="C176" s="11"/>
      <c r="D176" s="1">
        <f>+F176</f>
        <v>0</v>
      </c>
      <c r="E176" s="1"/>
      <c r="F176" s="1">
        <f t="shared" si="87"/>
        <v>0</v>
      </c>
      <c r="G176" s="1"/>
      <c r="H176" s="1"/>
      <c r="I176" s="1"/>
      <c r="J176" s="1"/>
      <c r="K176" s="1"/>
      <c r="L176" s="1"/>
      <c r="M176" s="1"/>
      <c r="N176" s="1"/>
    </row>
    <row r="177" spans="1:14" s="4" customFormat="1" ht="12" customHeight="1" x14ac:dyDescent="0.2">
      <c r="A177" s="5"/>
      <c r="B177" s="5" t="s">
        <v>6</v>
      </c>
      <c r="C177" s="12"/>
      <c r="D177" s="5">
        <f>+D178</f>
        <v>530</v>
      </c>
      <c r="E177" s="5">
        <f>+E178</f>
        <v>0</v>
      </c>
      <c r="F177" s="5">
        <f t="shared" si="87"/>
        <v>530</v>
      </c>
      <c r="G177" s="5">
        <f>+G178</f>
        <v>530</v>
      </c>
      <c r="H177" s="5">
        <f t="shared" ref="H177:N177" si="107">+H178</f>
        <v>0</v>
      </c>
      <c r="I177" s="5">
        <f t="shared" si="107"/>
        <v>0</v>
      </c>
      <c r="J177" s="5">
        <f t="shared" si="107"/>
        <v>0</v>
      </c>
      <c r="K177" s="5">
        <f t="shared" si="107"/>
        <v>0</v>
      </c>
      <c r="L177" s="5">
        <f t="shared" si="107"/>
        <v>0</v>
      </c>
      <c r="M177" s="5">
        <f t="shared" si="107"/>
        <v>0</v>
      </c>
      <c r="N177" s="5">
        <f t="shared" si="107"/>
        <v>0</v>
      </c>
    </row>
    <row r="178" spans="1:14" ht="25.5" customHeight="1" x14ac:dyDescent="0.2">
      <c r="A178" s="1"/>
      <c r="B178" s="24" t="s">
        <v>131</v>
      </c>
      <c r="C178" s="11" t="s">
        <v>57</v>
      </c>
      <c r="D178" s="1">
        <f>+F178</f>
        <v>530</v>
      </c>
      <c r="E178" s="1"/>
      <c r="F178" s="1">
        <f t="shared" si="87"/>
        <v>530</v>
      </c>
      <c r="G178" s="1">
        <v>530</v>
      </c>
      <c r="H178" s="1"/>
      <c r="I178" s="1"/>
      <c r="J178" s="1"/>
      <c r="K178" s="1"/>
      <c r="L178" s="1"/>
      <c r="M178" s="1"/>
      <c r="N178" s="1"/>
    </row>
    <row r="179" spans="1:14" s="4" customFormat="1" x14ac:dyDescent="0.2">
      <c r="A179" s="5"/>
      <c r="B179" s="19" t="s">
        <v>8</v>
      </c>
      <c r="C179" s="12"/>
      <c r="D179" s="5">
        <f>SUM(D180:D181)</f>
        <v>134510</v>
      </c>
      <c r="E179" s="5">
        <f t="shared" ref="E179:N179" si="108">SUM(E180:E181)</f>
        <v>0</v>
      </c>
      <c r="F179" s="5">
        <f t="shared" si="108"/>
        <v>134510</v>
      </c>
      <c r="G179" s="5">
        <f t="shared" si="108"/>
        <v>129600</v>
      </c>
      <c r="H179" s="5">
        <f t="shared" si="108"/>
        <v>4910</v>
      </c>
      <c r="I179" s="5">
        <f t="shared" si="108"/>
        <v>0</v>
      </c>
      <c r="J179" s="5">
        <f t="shared" si="108"/>
        <v>0</v>
      </c>
      <c r="K179" s="5">
        <f t="shared" si="108"/>
        <v>0</v>
      </c>
      <c r="L179" s="5">
        <f t="shared" si="108"/>
        <v>0</v>
      </c>
      <c r="M179" s="5">
        <f t="shared" si="108"/>
        <v>0</v>
      </c>
      <c r="N179" s="5">
        <f t="shared" si="108"/>
        <v>0</v>
      </c>
    </row>
    <row r="180" spans="1:14" s="4" customFormat="1" ht="48.75" customHeight="1" x14ac:dyDescent="0.2">
      <c r="A180" s="5"/>
      <c r="B180" s="6" t="s">
        <v>128</v>
      </c>
      <c r="C180" s="11" t="s">
        <v>57</v>
      </c>
      <c r="D180" s="1">
        <f t="shared" ref="D180:D181" si="109">+F180</f>
        <v>109600</v>
      </c>
      <c r="E180" s="1"/>
      <c r="F180" s="1">
        <f t="shared" ref="F180:F181" si="110">SUM(G180:N180)</f>
        <v>109600</v>
      </c>
      <c r="G180" s="1">
        <v>109600</v>
      </c>
      <c r="H180" s="1"/>
      <c r="I180" s="1"/>
      <c r="J180" s="1"/>
      <c r="K180" s="1"/>
      <c r="L180" s="1"/>
      <c r="M180" s="1"/>
      <c r="N180" s="1"/>
    </row>
    <row r="181" spans="1:14" ht="25.5" x14ac:dyDescent="0.2">
      <c r="A181" s="1"/>
      <c r="B181" s="1" t="s">
        <v>50</v>
      </c>
      <c r="C181" s="11" t="s">
        <v>57</v>
      </c>
      <c r="D181" s="1">
        <f t="shared" si="109"/>
        <v>24910</v>
      </c>
      <c r="E181" s="1"/>
      <c r="F181" s="1">
        <f t="shared" si="110"/>
        <v>24910</v>
      </c>
      <c r="G181" s="1">
        <v>20000</v>
      </c>
      <c r="H181" s="1">
        <v>4910</v>
      </c>
      <c r="I181" s="1"/>
      <c r="J181" s="1"/>
      <c r="K181" s="1"/>
      <c r="L181" s="1"/>
      <c r="M181" s="1"/>
      <c r="N181" s="1"/>
    </row>
    <row r="182" spans="1:14" s="4" customFormat="1" ht="25.5" x14ac:dyDescent="0.2">
      <c r="A182" s="3"/>
      <c r="B182" s="3" t="s">
        <v>31</v>
      </c>
      <c r="C182" s="10"/>
      <c r="D182" s="3">
        <f t="shared" ref="D182:N182" si="111">+D183+D189+D195+D198+D200</f>
        <v>265630</v>
      </c>
      <c r="E182" s="3">
        <f t="shared" si="111"/>
        <v>0</v>
      </c>
      <c r="F182" s="3">
        <f t="shared" si="111"/>
        <v>265630</v>
      </c>
      <c r="G182" s="3">
        <f>+G183+G189+G195+G198+G200</f>
        <v>103350</v>
      </c>
      <c r="H182" s="3">
        <f t="shared" si="111"/>
        <v>0</v>
      </c>
      <c r="I182" s="3">
        <f t="shared" si="111"/>
        <v>0</v>
      </c>
      <c r="J182" s="3">
        <f t="shared" si="111"/>
        <v>0</v>
      </c>
      <c r="K182" s="3">
        <f t="shared" si="111"/>
        <v>0</v>
      </c>
      <c r="L182" s="3">
        <f t="shared" si="111"/>
        <v>162280</v>
      </c>
      <c r="M182" s="3">
        <f t="shared" si="111"/>
        <v>0</v>
      </c>
      <c r="N182" s="3">
        <f t="shared" si="111"/>
        <v>0</v>
      </c>
    </row>
    <row r="183" spans="1:14" s="4" customFormat="1" ht="13.5" thickBot="1" x14ac:dyDescent="0.25">
      <c r="A183" s="5"/>
      <c r="B183" s="5" t="s">
        <v>3</v>
      </c>
      <c r="C183" s="12"/>
      <c r="D183" s="5">
        <f>SUM(D184:D186)</f>
        <v>3950</v>
      </c>
      <c r="E183" s="5">
        <f t="shared" ref="E183:N183" si="112">SUM(E184:E186)</f>
        <v>0</v>
      </c>
      <c r="F183" s="5">
        <f t="shared" si="112"/>
        <v>3950</v>
      </c>
      <c r="G183" s="5">
        <f t="shared" si="112"/>
        <v>3950</v>
      </c>
      <c r="H183" s="5">
        <f t="shared" si="112"/>
        <v>0</v>
      </c>
      <c r="I183" s="5">
        <f t="shared" si="112"/>
        <v>0</v>
      </c>
      <c r="J183" s="5">
        <f t="shared" si="112"/>
        <v>0</v>
      </c>
      <c r="K183" s="5">
        <f t="shared" si="112"/>
        <v>0</v>
      </c>
      <c r="L183" s="5">
        <f t="shared" si="112"/>
        <v>0</v>
      </c>
      <c r="M183" s="5">
        <f t="shared" si="112"/>
        <v>0</v>
      </c>
      <c r="N183" s="5">
        <f t="shared" si="112"/>
        <v>0</v>
      </c>
    </row>
    <row r="184" spans="1:14" x14ac:dyDescent="0.2">
      <c r="A184" s="1"/>
      <c r="B184" s="28" t="s">
        <v>133</v>
      </c>
      <c r="C184" s="11" t="s">
        <v>57</v>
      </c>
      <c r="D184" s="1">
        <f t="shared" ref="D184:D188" si="113">+F184</f>
        <v>750</v>
      </c>
      <c r="E184" s="1"/>
      <c r="F184" s="1">
        <f t="shared" si="87"/>
        <v>750</v>
      </c>
      <c r="G184" s="1">
        <v>750</v>
      </c>
      <c r="H184" s="1"/>
      <c r="I184" s="1"/>
      <c r="J184" s="1"/>
      <c r="K184" s="1"/>
      <c r="L184" s="1"/>
      <c r="M184" s="1"/>
      <c r="N184" s="1"/>
    </row>
    <row r="185" spans="1:14" ht="25.5" x14ac:dyDescent="0.2">
      <c r="A185" s="1"/>
      <c r="B185" s="6" t="s">
        <v>134</v>
      </c>
      <c r="C185" s="11" t="s">
        <v>57</v>
      </c>
      <c r="D185" s="1">
        <f t="shared" ref="D185" si="114">+F185</f>
        <v>750</v>
      </c>
      <c r="E185" s="1"/>
      <c r="F185" s="1">
        <f t="shared" ref="F185" si="115">SUM(G185:N185)</f>
        <v>750</v>
      </c>
      <c r="G185" s="1">
        <v>750</v>
      </c>
      <c r="H185" s="1"/>
      <c r="I185" s="1"/>
      <c r="J185" s="1"/>
      <c r="K185" s="1"/>
      <c r="L185" s="1"/>
      <c r="M185" s="1"/>
      <c r="N185" s="1"/>
    </row>
    <row r="186" spans="1:14" x14ac:dyDescent="0.2">
      <c r="A186" s="1"/>
      <c r="B186" s="18" t="s">
        <v>138</v>
      </c>
      <c r="C186" s="11" t="s">
        <v>57</v>
      </c>
      <c r="D186" s="1">
        <f t="shared" si="113"/>
        <v>2450</v>
      </c>
      <c r="E186" s="1"/>
      <c r="F186" s="1">
        <f t="shared" si="87"/>
        <v>2450</v>
      </c>
      <c r="G186" s="1">
        <v>2450</v>
      </c>
      <c r="H186" s="1"/>
      <c r="I186" s="1"/>
      <c r="J186" s="1"/>
      <c r="K186" s="1"/>
      <c r="L186" s="1"/>
      <c r="M186" s="1"/>
      <c r="N186" s="1"/>
    </row>
    <row r="187" spans="1:14" hidden="1" x14ac:dyDescent="0.2">
      <c r="A187" s="1"/>
      <c r="B187" s="24"/>
      <c r="C187" s="11" t="s">
        <v>57</v>
      </c>
      <c r="D187" s="1">
        <f t="shared" si="113"/>
        <v>0</v>
      </c>
      <c r="E187" s="1"/>
      <c r="F187" s="1">
        <f t="shared" si="87"/>
        <v>0</v>
      </c>
      <c r="G187" s="1"/>
      <c r="H187" s="1"/>
      <c r="I187" s="1"/>
      <c r="J187" s="1"/>
      <c r="K187" s="1"/>
      <c r="L187" s="1"/>
      <c r="M187" s="1"/>
      <c r="N187" s="1"/>
    </row>
    <row r="188" spans="1:14" hidden="1" x14ac:dyDescent="0.2">
      <c r="A188" s="1"/>
      <c r="B188" s="6"/>
      <c r="C188" s="11" t="s">
        <v>57</v>
      </c>
      <c r="D188" s="1">
        <f t="shared" si="113"/>
        <v>0</v>
      </c>
      <c r="E188" s="1"/>
      <c r="F188" s="1">
        <f t="shared" si="87"/>
        <v>0</v>
      </c>
      <c r="G188" s="1"/>
      <c r="H188" s="1"/>
      <c r="I188" s="1"/>
      <c r="J188" s="1"/>
      <c r="K188" s="1"/>
      <c r="L188" s="1"/>
      <c r="M188" s="1"/>
      <c r="N188" s="1"/>
    </row>
    <row r="189" spans="1:14" s="4" customFormat="1" x14ac:dyDescent="0.2">
      <c r="A189" s="5"/>
      <c r="B189" s="5" t="s">
        <v>4</v>
      </c>
      <c r="C189" s="12"/>
      <c r="D189" s="5">
        <f>SUM(D190:D194)</f>
        <v>13600</v>
      </c>
      <c r="E189" s="5">
        <f>SUM(E190:E194)</f>
        <v>0</v>
      </c>
      <c r="F189" s="5">
        <f t="shared" si="87"/>
        <v>13600</v>
      </c>
      <c r="G189" s="5">
        <f t="shared" ref="G189:N189" si="116">SUM(G190:G194)</f>
        <v>13600</v>
      </c>
      <c r="H189" s="5">
        <f t="shared" si="116"/>
        <v>0</v>
      </c>
      <c r="I189" s="5">
        <f t="shared" si="116"/>
        <v>0</v>
      </c>
      <c r="J189" s="5">
        <f t="shared" si="116"/>
        <v>0</v>
      </c>
      <c r="K189" s="5">
        <f t="shared" si="116"/>
        <v>0</v>
      </c>
      <c r="L189" s="5">
        <f t="shared" si="116"/>
        <v>0</v>
      </c>
      <c r="M189" s="5">
        <f t="shared" si="116"/>
        <v>0</v>
      </c>
      <c r="N189" s="5">
        <f t="shared" si="116"/>
        <v>0</v>
      </c>
    </row>
    <row r="190" spans="1:14" ht="25.5" x14ac:dyDescent="0.2">
      <c r="A190" s="1"/>
      <c r="B190" s="6" t="s">
        <v>135</v>
      </c>
      <c r="C190" s="11" t="s">
        <v>57</v>
      </c>
      <c r="D190" s="1">
        <f>+F190</f>
        <v>900</v>
      </c>
      <c r="E190" s="1"/>
      <c r="F190" s="1">
        <f t="shared" si="87"/>
        <v>900</v>
      </c>
      <c r="G190" s="1">
        <v>900</v>
      </c>
      <c r="H190" s="1"/>
      <c r="I190" s="1"/>
      <c r="J190" s="1"/>
      <c r="K190" s="1"/>
      <c r="L190" s="1"/>
      <c r="M190" s="1"/>
      <c r="N190" s="1"/>
    </row>
    <row r="191" spans="1:14" ht="12.75" customHeight="1" x14ac:dyDescent="0.2">
      <c r="A191" s="1"/>
      <c r="B191" s="6" t="s">
        <v>136</v>
      </c>
      <c r="C191" s="11" t="s">
        <v>57</v>
      </c>
      <c r="D191" s="1">
        <f t="shared" ref="D191:D194" si="117">+F191</f>
        <v>1200</v>
      </c>
      <c r="E191" s="1"/>
      <c r="F191" s="1">
        <f t="shared" si="87"/>
        <v>1200</v>
      </c>
      <c r="G191" s="1">
        <v>1200</v>
      </c>
      <c r="H191" s="1"/>
      <c r="I191" s="1"/>
      <c r="J191" s="1"/>
      <c r="K191" s="1"/>
      <c r="L191" s="1"/>
      <c r="M191" s="1"/>
      <c r="N191" s="1"/>
    </row>
    <row r="192" spans="1:14" x14ac:dyDescent="0.2">
      <c r="A192" s="1"/>
      <c r="B192" s="1" t="s">
        <v>139</v>
      </c>
      <c r="C192" s="11" t="s">
        <v>57</v>
      </c>
      <c r="D192" s="1">
        <f t="shared" si="117"/>
        <v>11500</v>
      </c>
      <c r="E192" s="1"/>
      <c r="F192" s="1">
        <f t="shared" si="87"/>
        <v>11500</v>
      </c>
      <c r="G192" s="1">
        <v>11500</v>
      </c>
      <c r="H192" s="1"/>
      <c r="I192" s="1"/>
      <c r="J192" s="1"/>
      <c r="K192" s="1"/>
      <c r="L192" s="1"/>
      <c r="M192" s="1"/>
      <c r="N192" s="1"/>
    </row>
    <row r="193" spans="1:14" hidden="1" x14ac:dyDescent="0.2">
      <c r="A193" s="1"/>
      <c r="B193" s="6"/>
      <c r="C193" s="11"/>
      <c r="D193" s="1">
        <f t="shared" si="117"/>
        <v>0</v>
      </c>
      <c r="E193" s="1"/>
      <c r="F193" s="1">
        <f t="shared" si="87"/>
        <v>0</v>
      </c>
      <c r="G193" s="1"/>
      <c r="H193" s="1"/>
      <c r="I193" s="1"/>
      <c r="J193" s="1"/>
      <c r="K193" s="1"/>
      <c r="L193" s="1"/>
      <c r="M193" s="1"/>
      <c r="N193" s="1"/>
    </row>
    <row r="194" spans="1:14" hidden="1" x14ac:dyDescent="0.2">
      <c r="A194" s="1"/>
      <c r="B194" s="6"/>
      <c r="C194" s="11"/>
      <c r="D194" s="1">
        <f t="shared" si="117"/>
        <v>0</v>
      </c>
      <c r="E194" s="1"/>
      <c r="F194" s="1">
        <f t="shared" si="87"/>
        <v>0</v>
      </c>
      <c r="G194" s="1"/>
      <c r="H194" s="1"/>
      <c r="I194" s="1"/>
      <c r="J194" s="1"/>
      <c r="K194" s="1"/>
      <c r="L194" s="1"/>
      <c r="M194" s="1"/>
      <c r="N194" s="1"/>
    </row>
    <row r="195" spans="1:14" s="4" customFormat="1" x14ac:dyDescent="0.2">
      <c r="A195" s="5"/>
      <c r="B195" s="5" t="s">
        <v>7</v>
      </c>
      <c r="C195" s="12"/>
      <c r="D195" s="5">
        <f t="shared" ref="D195:E195" si="118">SUM(D196:D197)</f>
        <v>6000</v>
      </c>
      <c r="E195" s="5">
        <f t="shared" si="118"/>
        <v>0</v>
      </c>
      <c r="F195" s="5">
        <f t="shared" si="87"/>
        <v>6000</v>
      </c>
      <c r="G195" s="5">
        <f>SUM(G196:G197)</f>
        <v>6000</v>
      </c>
      <c r="H195" s="5">
        <f t="shared" ref="H195:N195" si="119">SUM(H196:H197)</f>
        <v>0</v>
      </c>
      <c r="I195" s="5">
        <f t="shared" si="119"/>
        <v>0</v>
      </c>
      <c r="J195" s="5">
        <f t="shared" ref="J195:K195" si="120">SUM(J196:J197)</f>
        <v>0</v>
      </c>
      <c r="K195" s="5">
        <f t="shared" si="120"/>
        <v>0</v>
      </c>
      <c r="L195" s="5">
        <f t="shared" si="119"/>
        <v>0</v>
      </c>
      <c r="M195" s="5">
        <f t="shared" si="119"/>
        <v>0</v>
      </c>
      <c r="N195" s="5">
        <f t="shared" si="119"/>
        <v>0</v>
      </c>
    </row>
    <row r="196" spans="1:14" ht="25.5" x14ac:dyDescent="0.2">
      <c r="A196" s="15"/>
      <c r="B196" s="6" t="s">
        <v>137</v>
      </c>
      <c r="C196" s="11" t="s">
        <v>57</v>
      </c>
      <c r="D196" s="1">
        <f t="shared" ref="D196:D197" si="121">+F196</f>
        <v>6000</v>
      </c>
      <c r="E196" s="1"/>
      <c r="F196" s="1">
        <f t="shared" si="87"/>
        <v>6000</v>
      </c>
      <c r="G196" s="1">
        <v>6000</v>
      </c>
      <c r="H196" s="1"/>
      <c r="I196" s="1"/>
      <c r="J196" s="1"/>
      <c r="K196" s="1"/>
      <c r="L196" s="1"/>
      <c r="M196" s="1"/>
      <c r="N196" s="1"/>
    </row>
    <row r="197" spans="1:14" hidden="1" x14ac:dyDescent="0.2">
      <c r="A197" s="1"/>
      <c r="B197" s="1"/>
      <c r="C197" s="11"/>
      <c r="D197" s="1">
        <f t="shared" si="121"/>
        <v>0</v>
      </c>
      <c r="E197" s="1"/>
      <c r="F197" s="1">
        <f t="shared" si="87"/>
        <v>0</v>
      </c>
      <c r="G197" s="1"/>
      <c r="H197" s="1"/>
      <c r="I197" s="1"/>
      <c r="J197" s="1"/>
      <c r="K197" s="1"/>
      <c r="L197" s="1"/>
      <c r="M197" s="1"/>
      <c r="N197" s="1"/>
    </row>
    <row r="198" spans="1:14" s="4" customFormat="1" hidden="1" x14ac:dyDescent="0.2">
      <c r="A198" s="5"/>
      <c r="B198" s="5" t="s">
        <v>6</v>
      </c>
      <c r="C198" s="12"/>
      <c r="D198" s="5">
        <f t="shared" ref="D198:E198" si="122">+D199</f>
        <v>0</v>
      </c>
      <c r="E198" s="5">
        <f t="shared" si="122"/>
        <v>0</v>
      </c>
      <c r="F198" s="5">
        <f t="shared" si="87"/>
        <v>0</v>
      </c>
      <c r="G198" s="5">
        <f>+G199</f>
        <v>0</v>
      </c>
      <c r="H198" s="5">
        <f t="shared" ref="H198:N198" si="123">+H199</f>
        <v>0</v>
      </c>
      <c r="I198" s="5">
        <f t="shared" si="123"/>
        <v>0</v>
      </c>
      <c r="J198" s="5">
        <f t="shared" si="123"/>
        <v>0</v>
      </c>
      <c r="K198" s="5">
        <f t="shared" si="123"/>
        <v>0</v>
      </c>
      <c r="L198" s="5">
        <f t="shared" si="123"/>
        <v>0</v>
      </c>
      <c r="M198" s="5">
        <f t="shared" si="123"/>
        <v>0</v>
      </c>
      <c r="N198" s="5">
        <f t="shared" si="123"/>
        <v>0</v>
      </c>
    </row>
    <row r="199" spans="1:14" hidden="1" x14ac:dyDescent="0.2">
      <c r="A199" s="15"/>
      <c r="B199" s="17"/>
      <c r="C199" s="11"/>
      <c r="D199" s="1">
        <f>+F199</f>
        <v>0</v>
      </c>
      <c r="E199" s="1"/>
      <c r="F199" s="1">
        <f t="shared" si="87"/>
        <v>0</v>
      </c>
      <c r="G199" s="1"/>
      <c r="H199" s="1"/>
      <c r="I199" s="1"/>
      <c r="J199" s="1"/>
      <c r="K199" s="1"/>
      <c r="L199" s="1"/>
      <c r="M199" s="1"/>
      <c r="N199" s="1"/>
    </row>
    <row r="200" spans="1:14" s="4" customFormat="1" x14ac:dyDescent="0.2">
      <c r="A200" s="5"/>
      <c r="B200" s="5" t="s">
        <v>8</v>
      </c>
      <c r="C200" s="12"/>
      <c r="D200" s="5">
        <f>SUM(D201:D206)</f>
        <v>242080</v>
      </c>
      <c r="E200" s="5">
        <f t="shared" ref="E200:N200" si="124">SUM(E201:E206)</f>
        <v>0</v>
      </c>
      <c r="F200" s="5">
        <f t="shared" si="124"/>
        <v>242080</v>
      </c>
      <c r="G200" s="5">
        <f t="shared" si="124"/>
        <v>79800</v>
      </c>
      <c r="H200" s="5">
        <f t="shared" si="124"/>
        <v>0</v>
      </c>
      <c r="I200" s="5">
        <f t="shared" si="124"/>
        <v>0</v>
      </c>
      <c r="J200" s="5">
        <f t="shared" si="124"/>
        <v>0</v>
      </c>
      <c r="K200" s="5">
        <f t="shared" si="124"/>
        <v>0</v>
      </c>
      <c r="L200" s="5">
        <f t="shared" si="124"/>
        <v>162280</v>
      </c>
      <c r="M200" s="5">
        <f t="shared" si="124"/>
        <v>0</v>
      </c>
      <c r="N200" s="5">
        <f t="shared" si="124"/>
        <v>0</v>
      </c>
    </row>
    <row r="201" spans="1:14" hidden="1" x14ac:dyDescent="0.2">
      <c r="A201" s="1"/>
      <c r="B201" s="8"/>
      <c r="C201" s="11"/>
      <c r="D201" s="1">
        <f>+F201</f>
        <v>0</v>
      </c>
      <c r="E201" s="6"/>
      <c r="F201" s="1">
        <f t="shared" si="87"/>
        <v>0</v>
      </c>
      <c r="G201" s="1"/>
      <c r="H201" s="1"/>
      <c r="I201" s="1"/>
      <c r="J201" s="1"/>
      <c r="K201" s="1"/>
      <c r="L201" s="1"/>
      <c r="M201" s="1"/>
      <c r="N201" s="1"/>
    </row>
    <row r="202" spans="1:14" ht="25.5" x14ac:dyDescent="0.2">
      <c r="A202" s="1"/>
      <c r="B202" s="1" t="s">
        <v>132</v>
      </c>
      <c r="C202" s="11" t="s">
        <v>57</v>
      </c>
      <c r="D202" s="1">
        <f>+F202</f>
        <v>47280</v>
      </c>
      <c r="E202" s="1"/>
      <c r="F202" s="1">
        <f t="shared" ref="F202" si="125">SUM(G202:N202)</f>
        <v>47280</v>
      </c>
      <c r="G202" s="1"/>
      <c r="H202" s="1"/>
      <c r="I202" s="1"/>
      <c r="J202" s="1"/>
      <c r="K202" s="1"/>
      <c r="L202" s="1">
        <v>47280</v>
      </c>
      <c r="M202" s="1"/>
      <c r="N202" s="1"/>
    </row>
    <row r="203" spans="1:14" ht="38.25" x14ac:dyDescent="0.2">
      <c r="A203" s="1"/>
      <c r="B203" s="18" t="s">
        <v>140</v>
      </c>
      <c r="C203" s="11" t="s">
        <v>57</v>
      </c>
      <c r="D203" s="1">
        <f t="shared" ref="D203:D206" si="126">+F203</f>
        <v>64800</v>
      </c>
      <c r="E203" s="1"/>
      <c r="F203" s="1">
        <f t="shared" ref="F203:F206" si="127">SUM(G203:N203)</f>
        <v>64800</v>
      </c>
      <c r="G203" s="1">
        <v>64800</v>
      </c>
      <c r="H203" s="1"/>
      <c r="I203" s="1"/>
      <c r="J203" s="1"/>
      <c r="K203" s="1"/>
      <c r="L203" s="1"/>
      <c r="M203" s="1"/>
      <c r="N203" s="1"/>
    </row>
    <row r="204" spans="1:14" ht="28.5" customHeight="1" x14ac:dyDescent="0.2">
      <c r="A204" s="1"/>
      <c r="B204" s="1" t="s">
        <v>141</v>
      </c>
      <c r="C204" s="11" t="s">
        <v>57</v>
      </c>
      <c r="D204" s="1">
        <f t="shared" ref="D204" si="128">+F204</f>
        <v>15000</v>
      </c>
      <c r="E204" s="1"/>
      <c r="F204" s="1">
        <f t="shared" ref="F204" si="129">SUM(G204:N204)</f>
        <v>15000</v>
      </c>
      <c r="G204" s="1">
        <v>15000</v>
      </c>
      <c r="H204" s="1"/>
      <c r="I204" s="1"/>
      <c r="J204" s="1"/>
      <c r="K204" s="1"/>
      <c r="L204" s="1"/>
      <c r="M204" s="1"/>
      <c r="N204" s="1"/>
    </row>
    <row r="205" spans="1:14" ht="40.5" customHeight="1" x14ac:dyDescent="0.2">
      <c r="A205" s="1"/>
      <c r="B205" s="6" t="s">
        <v>150</v>
      </c>
      <c r="C205" s="11" t="s">
        <v>49</v>
      </c>
      <c r="D205" s="1">
        <f t="shared" si="126"/>
        <v>75000</v>
      </c>
      <c r="E205" s="1"/>
      <c r="F205" s="1">
        <f t="shared" si="127"/>
        <v>75000</v>
      </c>
      <c r="G205" s="1"/>
      <c r="H205" s="1"/>
      <c r="I205" s="1"/>
      <c r="J205" s="1"/>
      <c r="K205" s="1"/>
      <c r="L205" s="1">
        <v>75000</v>
      </c>
      <c r="M205" s="1"/>
      <c r="N205" s="1"/>
    </row>
    <row r="206" spans="1:14" ht="25.5" x14ac:dyDescent="0.2">
      <c r="A206" s="1"/>
      <c r="B206" s="6" t="s">
        <v>143</v>
      </c>
      <c r="C206" s="11" t="s">
        <v>49</v>
      </c>
      <c r="D206" s="1">
        <f t="shared" si="126"/>
        <v>40000</v>
      </c>
      <c r="E206" s="1"/>
      <c r="F206" s="1">
        <f t="shared" si="127"/>
        <v>40000</v>
      </c>
      <c r="G206" s="1"/>
      <c r="H206" s="1"/>
      <c r="I206" s="1"/>
      <c r="J206" s="1"/>
      <c r="K206" s="1"/>
      <c r="L206" s="1">
        <v>40000</v>
      </c>
      <c r="M206" s="1"/>
      <c r="N206" s="1"/>
    </row>
    <row r="207" spans="1:14" s="4" customFormat="1" x14ac:dyDescent="0.2">
      <c r="A207" s="21" t="s">
        <v>39</v>
      </c>
      <c r="B207" s="21" t="s">
        <v>40</v>
      </c>
      <c r="C207" s="30"/>
      <c r="D207" s="21">
        <f>+D208+D215+D218+D221+D212</f>
        <v>75020</v>
      </c>
      <c r="E207" s="21">
        <f t="shared" ref="E207:N207" si="130">+E208+E215+E218+E221+E212</f>
        <v>0</v>
      </c>
      <c r="F207" s="21">
        <f t="shared" si="130"/>
        <v>33980</v>
      </c>
      <c r="G207" s="21">
        <f t="shared" si="130"/>
        <v>0</v>
      </c>
      <c r="H207" s="21">
        <f t="shared" si="130"/>
        <v>13680</v>
      </c>
      <c r="I207" s="21">
        <f t="shared" si="130"/>
        <v>0</v>
      </c>
      <c r="J207" s="21">
        <f t="shared" si="130"/>
        <v>4000</v>
      </c>
      <c r="K207" s="21">
        <f t="shared" si="130"/>
        <v>13680</v>
      </c>
      <c r="L207" s="21">
        <f t="shared" si="130"/>
        <v>2620</v>
      </c>
      <c r="M207" s="21">
        <f t="shared" si="130"/>
        <v>0</v>
      </c>
      <c r="N207" s="21">
        <f t="shared" si="130"/>
        <v>0</v>
      </c>
    </row>
    <row r="208" spans="1:14" s="4" customFormat="1" x14ac:dyDescent="0.2">
      <c r="A208" s="3"/>
      <c r="B208" s="3" t="s">
        <v>34</v>
      </c>
      <c r="C208" s="10"/>
      <c r="D208" s="3">
        <f t="shared" ref="D208:E208" si="131">+D209</f>
        <v>2000</v>
      </c>
      <c r="E208" s="3">
        <f t="shared" si="131"/>
        <v>0</v>
      </c>
      <c r="F208" s="3">
        <f>SUM(G208:N208)</f>
        <v>2000</v>
      </c>
      <c r="G208" s="3">
        <f>+G209</f>
        <v>0</v>
      </c>
      <c r="H208" s="3">
        <f t="shared" ref="H208:N208" si="132">+H209</f>
        <v>0</v>
      </c>
      <c r="I208" s="3">
        <f t="shared" si="132"/>
        <v>0</v>
      </c>
      <c r="J208" s="3">
        <f t="shared" si="132"/>
        <v>0</v>
      </c>
      <c r="K208" s="3">
        <f t="shared" si="132"/>
        <v>0</v>
      </c>
      <c r="L208" s="3">
        <f t="shared" si="132"/>
        <v>2000</v>
      </c>
      <c r="M208" s="3">
        <f t="shared" si="132"/>
        <v>0</v>
      </c>
      <c r="N208" s="3">
        <f t="shared" si="132"/>
        <v>0</v>
      </c>
    </row>
    <row r="209" spans="1:26" s="4" customFormat="1" x14ac:dyDescent="0.2">
      <c r="A209" s="5"/>
      <c r="B209" s="5" t="s">
        <v>5</v>
      </c>
      <c r="C209" s="12"/>
      <c r="D209" s="5">
        <f>+D210+D211</f>
        <v>2000</v>
      </c>
      <c r="E209" s="5">
        <f t="shared" ref="E209:N209" si="133">+E210+E211</f>
        <v>0</v>
      </c>
      <c r="F209" s="5">
        <f t="shared" si="133"/>
        <v>2000</v>
      </c>
      <c r="G209" s="5">
        <f t="shared" si="133"/>
        <v>0</v>
      </c>
      <c r="H209" s="5">
        <f t="shared" si="133"/>
        <v>0</v>
      </c>
      <c r="I209" s="5">
        <f t="shared" si="133"/>
        <v>0</v>
      </c>
      <c r="J209" s="5">
        <f t="shared" si="133"/>
        <v>0</v>
      </c>
      <c r="K209" s="5">
        <f t="shared" si="133"/>
        <v>0</v>
      </c>
      <c r="L209" s="5">
        <f t="shared" si="133"/>
        <v>2000</v>
      </c>
      <c r="M209" s="5">
        <f t="shared" si="133"/>
        <v>0</v>
      </c>
      <c r="N209" s="5">
        <f t="shared" si="133"/>
        <v>0</v>
      </c>
    </row>
    <row r="210" spans="1:26" ht="29.25" customHeight="1" x14ac:dyDescent="0.2">
      <c r="A210" s="1"/>
      <c r="B210" s="1" t="s">
        <v>60</v>
      </c>
      <c r="C210" s="11" t="s">
        <v>57</v>
      </c>
      <c r="D210" s="1">
        <v>1200</v>
      </c>
      <c r="E210" s="1"/>
      <c r="F210" s="1">
        <f t="shared" si="87"/>
        <v>1200</v>
      </c>
      <c r="G210" s="1"/>
      <c r="H210" s="1"/>
      <c r="I210" s="1"/>
      <c r="J210" s="1"/>
      <c r="K210" s="1"/>
      <c r="L210" s="1">
        <v>1200</v>
      </c>
      <c r="M210" s="1"/>
      <c r="N210" s="1"/>
      <c r="O210" s="34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</row>
    <row r="211" spans="1:26" ht="24.75" customHeight="1" x14ac:dyDescent="0.2">
      <c r="A211" s="1"/>
      <c r="B211" s="1" t="s">
        <v>59</v>
      </c>
      <c r="C211" s="11" t="s">
        <v>57</v>
      </c>
      <c r="D211" s="1">
        <v>800</v>
      </c>
      <c r="E211" s="1"/>
      <c r="F211" s="1">
        <f t="shared" ref="F211" si="134">SUM(G211:N211)</f>
        <v>800</v>
      </c>
      <c r="G211" s="1"/>
      <c r="H211" s="1"/>
      <c r="I211" s="1"/>
      <c r="J211" s="1"/>
      <c r="K211" s="1"/>
      <c r="L211" s="1">
        <v>800</v>
      </c>
      <c r="M211" s="1"/>
      <c r="N211" s="1"/>
      <c r="O211" s="34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</row>
    <row r="212" spans="1:26" s="4" customFormat="1" x14ac:dyDescent="0.2">
      <c r="A212" s="3"/>
      <c r="B212" s="3" t="s">
        <v>36</v>
      </c>
      <c r="C212" s="10"/>
      <c r="D212" s="3">
        <f>+D213</f>
        <v>620</v>
      </c>
      <c r="E212" s="3">
        <f t="shared" ref="E212:N212" si="135">+E213</f>
        <v>0</v>
      </c>
      <c r="F212" s="3">
        <f t="shared" si="135"/>
        <v>620</v>
      </c>
      <c r="G212" s="3">
        <f t="shared" si="135"/>
        <v>0</v>
      </c>
      <c r="H212" s="3">
        <f t="shared" si="135"/>
        <v>0</v>
      </c>
      <c r="I212" s="3">
        <f t="shared" si="135"/>
        <v>0</v>
      </c>
      <c r="J212" s="3">
        <f t="shared" si="135"/>
        <v>0</v>
      </c>
      <c r="K212" s="3">
        <f t="shared" si="135"/>
        <v>0</v>
      </c>
      <c r="L212" s="3">
        <f t="shared" si="135"/>
        <v>620</v>
      </c>
      <c r="M212" s="3">
        <f t="shared" si="135"/>
        <v>0</v>
      </c>
      <c r="N212" s="3">
        <f t="shared" si="135"/>
        <v>0</v>
      </c>
    </row>
    <row r="213" spans="1:26" s="4" customFormat="1" x14ac:dyDescent="0.2">
      <c r="A213" s="5"/>
      <c r="B213" s="5" t="s">
        <v>5</v>
      </c>
      <c r="C213" s="14"/>
      <c r="D213" s="9">
        <f>SUM(D214:D214)</f>
        <v>620</v>
      </c>
      <c r="E213" s="9">
        <f>SUM(E214:E214)</f>
        <v>0</v>
      </c>
      <c r="F213" s="5">
        <f t="shared" ref="F213:F214" si="136">SUM(G213:N213)</f>
        <v>620</v>
      </c>
      <c r="G213" s="5">
        <f t="shared" ref="G213:N213" si="137">SUM(G214:G214)</f>
        <v>0</v>
      </c>
      <c r="H213" s="5">
        <f t="shared" si="137"/>
        <v>0</v>
      </c>
      <c r="I213" s="5">
        <f t="shared" si="137"/>
        <v>0</v>
      </c>
      <c r="J213" s="5">
        <f t="shared" si="137"/>
        <v>0</v>
      </c>
      <c r="K213" s="5">
        <f t="shared" si="137"/>
        <v>0</v>
      </c>
      <c r="L213" s="5">
        <f t="shared" si="137"/>
        <v>620</v>
      </c>
      <c r="M213" s="5">
        <f t="shared" si="137"/>
        <v>0</v>
      </c>
      <c r="N213" s="5">
        <f t="shared" si="137"/>
        <v>0</v>
      </c>
    </row>
    <row r="214" spans="1:26" x14ac:dyDescent="0.2">
      <c r="A214" s="1"/>
      <c r="B214" s="6" t="s">
        <v>68</v>
      </c>
      <c r="C214" s="13" t="s">
        <v>57</v>
      </c>
      <c r="D214" s="6">
        <f>+F214</f>
        <v>620</v>
      </c>
      <c r="E214" s="6"/>
      <c r="F214" s="1">
        <f t="shared" si="136"/>
        <v>620</v>
      </c>
      <c r="G214" s="1"/>
      <c r="H214" s="1"/>
      <c r="I214" s="1"/>
      <c r="J214" s="1"/>
      <c r="K214" s="1"/>
      <c r="L214" s="1">
        <v>620</v>
      </c>
      <c r="M214" s="1"/>
      <c r="N214" s="1"/>
    </row>
    <row r="215" spans="1:26" s="4" customFormat="1" ht="25.5" x14ac:dyDescent="0.2">
      <c r="A215" s="3"/>
      <c r="B215" s="3" t="s">
        <v>29</v>
      </c>
      <c r="C215" s="10"/>
      <c r="D215" s="3">
        <f>+D216</f>
        <v>68400</v>
      </c>
      <c r="E215" s="3">
        <f t="shared" ref="E215:N215" si="138">+E216</f>
        <v>0</v>
      </c>
      <c r="F215" s="3">
        <f t="shared" si="138"/>
        <v>27360</v>
      </c>
      <c r="G215" s="3">
        <f t="shared" si="138"/>
        <v>0</v>
      </c>
      <c r="H215" s="3">
        <f t="shared" si="138"/>
        <v>13680</v>
      </c>
      <c r="I215" s="3">
        <f t="shared" si="138"/>
        <v>0</v>
      </c>
      <c r="J215" s="3">
        <f t="shared" si="138"/>
        <v>0</v>
      </c>
      <c r="K215" s="3">
        <f t="shared" si="138"/>
        <v>13680</v>
      </c>
      <c r="L215" s="3">
        <f t="shared" si="138"/>
        <v>0</v>
      </c>
      <c r="M215" s="3">
        <f t="shared" si="138"/>
        <v>0</v>
      </c>
      <c r="N215" s="3">
        <f t="shared" si="138"/>
        <v>0</v>
      </c>
    </row>
    <row r="216" spans="1:26" s="4" customFormat="1" x14ac:dyDescent="0.2">
      <c r="A216" s="5"/>
      <c r="B216" s="5" t="s">
        <v>9</v>
      </c>
      <c r="C216" s="14"/>
      <c r="D216" s="9">
        <f>SUM(D217:D217)</f>
        <v>68400</v>
      </c>
      <c r="E216" s="9">
        <f>SUM(E217:E217)</f>
        <v>0</v>
      </c>
      <c r="F216" s="5">
        <f t="shared" si="87"/>
        <v>27360</v>
      </c>
      <c r="G216" s="5">
        <f t="shared" ref="G216:N216" si="139">SUM(G217:G217)</f>
        <v>0</v>
      </c>
      <c r="H216" s="5">
        <f t="shared" si="139"/>
        <v>13680</v>
      </c>
      <c r="I216" s="5">
        <f t="shared" si="139"/>
        <v>0</v>
      </c>
      <c r="J216" s="5">
        <f t="shared" si="139"/>
        <v>0</v>
      </c>
      <c r="K216" s="5">
        <f t="shared" si="139"/>
        <v>13680</v>
      </c>
      <c r="L216" s="5">
        <f t="shared" si="139"/>
        <v>0</v>
      </c>
      <c r="M216" s="5">
        <f t="shared" si="139"/>
        <v>0</v>
      </c>
      <c r="N216" s="5">
        <f t="shared" si="139"/>
        <v>0</v>
      </c>
    </row>
    <row r="217" spans="1:26" x14ac:dyDescent="0.2">
      <c r="A217" s="1"/>
      <c r="B217" s="1" t="s">
        <v>41</v>
      </c>
      <c r="C217" s="13" t="s">
        <v>122</v>
      </c>
      <c r="D217" s="6">
        <v>68400</v>
      </c>
      <c r="E217" s="6"/>
      <c r="F217" s="1">
        <f t="shared" si="87"/>
        <v>27360</v>
      </c>
      <c r="G217" s="1"/>
      <c r="H217" s="1">
        <v>13680</v>
      </c>
      <c r="I217" s="1"/>
      <c r="J217" s="1"/>
      <c r="K217" s="1">
        <v>13680</v>
      </c>
      <c r="L217" s="1"/>
      <c r="M217" s="1"/>
      <c r="N217" s="1"/>
    </row>
    <row r="218" spans="1:26" s="4" customFormat="1" ht="25.5" x14ac:dyDescent="0.2">
      <c r="A218" s="3"/>
      <c r="B218" s="3" t="s">
        <v>30</v>
      </c>
      <c r="C218" s="10"/>
      <c r="D218" s="3">
        <f t="shared" ref="D218:E218" si="140">+D219</f>
        <v>4000</v>
      </c>
      <c r="E218" s="3">
        <f t="shared" si="140"/>
        <v>0</v>
      </c>
      <c r="F218" s="3">
        <f>SUM(G218:N218)</f>
        <v>4000</v>
      </c>
      <c r="G218" s="3">
        <f>+G219</f>
        <v>0</v>
      </c>
      <c r="H218" s="3">
        <f t="shared" ref="H218:N218" si="141">+H219</f>
        <v>0</v>
      </c>
      <c r="I218" s="3">
        <f t="shared" si="141"/>
        <v>0</v>
      </c>
      <c r="J218" s="3">
        <f t="shared" si="141"/>
        <v>4000</v>
      </c>
      <c r="K218" s="3">
        <f t="shared" si="141"/>
        <v>0</v>
      </c>
      <c r="L218" s="3">
        <f t="shared" si="141"/>
        <v>0</v>
      </c>
      <c r="M218" s="3">
        <f t="shared" si="141"/>
        <v>0</v>
      </c>
      <c r="N218" s="3">
        <f t="shared" si="141"/>
        <v>0</v>
      </c>
    </row>
    <row r="219" spans="1:26" s="4" customFormat="1" x14ac:dyDescent="0.2">
      <c r="A219" s="5"/>
      <c r="B219" s="5" t="s">
        <v>5</v>
      </c>
      <c r="C219" s="12"/>
      <c r="D219" s="5">
        <f>SUM(D220:D220)</f>
        <v>4000</v>
      </c>
      <c r="E219" s="5">
        <f>SUM(E220:E220)</f>
        <v>0</v>
      </c>
      <c r="F219" s="5">
        <f t="shared" si="87"/>
        <v>4000</v>
      </c>
      <c r="G219" s="5">
        <f t="shared" ref="G219:N219" si="142">SUM(G220:G220)</f>
        <v>0</v>
      </c>
      <c r="H219" s="5">
        <f t="shared" si="142"/>
        <v>0</v>
      </c>
      <c r="I219" s="5">
        <f t="shared" si="142"/>
        <v>0</v>
      </c>
      <c r="J219" s="5">
        <f t="shared" si="142"/>
        <v>4000</v>
      </c>
      <c r="K219" s="5">
        <f t="shared" si="142"/>
        <v>0</v>
      </c>
      <c r="L219" s="5">
        <f t="shared" si="142"/>
        <v>0</v>
      </c>
      <c r="M219" s="5">
        <f t="shared" si="142"/>
        <v>0</v>
      </c>
      <c r="N219" s="5">
        <f t="shared" si="142"/>
        <v>0</v>
      </c>
    </row>
    <row r="220" spans="1:26" x14ac:dyDescent="0.2">
      <c r="A220" s="1"/>
      <c r="B220" s="1" t="s">
        <v>55</v>
      </c>
      <c r="C220" s="11" t="s">
        <v>57</v>
      </c>
      <c r="D220" s="1">
        <f>+F220</f>
        <v>4000</v>
      </c>
      <c r="E220" s="1"/>
      <c r="F220" s="1">
        <f t="shared" si="87"/>
        <v>4000</v>
      </c>
      <c r="G220" s="1"/>
      <c r="H220" s="1"/>
      <c r="I220" s="1"/>
      <c r="J220" s="1">
        <v>4000</v>
      </c>
      <c r="K220" s="1"/>
      <c r="L220" s="1"/>
      <c r="M220" s="1"/>
      <c r="N220" s="1"/>
    </row>
    <row r="221" spans="1:26" s="4" customFormat="1" ht="25.5" hidden="1" x14ac:dyDescent="0.2">
      <c r="A221" s="3"/>
      <c r="B221" s="3" t="s">
        <v>31</v>
      </c>
      <c r="C221" s="10"/>
      <c r="D221" s="3">
        <f t="shared" ref="D221:E221" si="143">+D222</f>
        <v>0</v>
      </c>
      <c r="E221" s="3">
        <f t="shared" si="143"/>
        <v>0</v>
      </c>
      <c r="F221" s="3">
        <f>SUM(G221:N221)</f>
        <v>0</v>
      </c>
      <c r="G221" s="3">
        <f>+G222</f>
        <v>0</v>
      </c>
      <c r="H221" s="3">
        <f t="shared" ref="H221:N221" si="144">+H222</f>
        <v>0</v>
      </c>
      <c r="I221" s="3">
        <f t="shared" si="144"/>
        <v>0</v>
      </c>
      <c r="J221" s="3">
        <f t="shared" si="144"/>
        <v>0</v>
      </c>
      <c r="K221" s="3">
        <f t="shared" si="144"/>
        <v>0</v>
      </c>
      <c r="L221" s="3">
        <f t="shared" si="144"/>
        <v>0</v>
      </c>
      <c r="M221" s="3">
        <f t="shared" si="144"/>
        <v>0</v>
      </c>
      <c r="N221" s="3">
        <f t="shared" si="144"/>
        <v>0</v>
      </c>
    </row>
    <row r="222" spans="1:26" s="4" customFormat="1" hidden="1" x14ac:dyDescent="0.2">
      <c r="A222" s="5"/>
      <c r="B222" s="5"/>
      <c r="C222" s="12"/>
      <c r="D222" s="5">
        <f>SUM(D223:D223)</f>
        <v>0</v>
      </c>
      <c r="E222" s="5">
        <f>SUM(E223:E223)</f>
        <v>0</v>
      </c>
      <c r="F222" s="5">
        <f t="shared" ref="F222:F223" si="145">SUM(G222:N222)</f>
        <v>0</v>
      </c>
      <c r="G222" s="5">
        <f t="shared" ref="G222:N222" si="146">SUM(G223:G223)</f>
        <v>0</v>
      </c>
      <c r="H222" s="5">
        <f t="shared" si="146"/>
        <v>0</v>
      </c>
      <c r="I222" s="5">
        <f t="shared" si="146"/>
        <v>0</v>
      </c>
      <c r="J222" s="5">
        <f t="shared" si="146"/>
        <v>0</v>
      </c>
      <c r="K222" s="5">
        <f t="shared" si="146"/>
        <v>0</v>
      </c>
      <c r="L222" s="5">
        <f t="shared" si="146"/>
        <v>0</v>
      </c>
      <c r="M222" s="5">
        <f t="shared" si="146"/>
        <v>0</v>
      </c>
      <c r="N222" s="5">
        <f t="shared" si="146"/>
        <v>0</v>
      </c>
    </row>
    <row r="223" spans="1:26" hidden="1" x14ac:dyDescent="0.2">
      <c r="A223" s="1"/>
      <c r="B223" s="1"/>
      <c r="C223" s="11"/>
      <c r="D223" s="1">
        <f>+F223</f>
        <v>0</v>
      </c>
      <c r="E223" s="1"/>
      <c r="F223" s="1">
        <f t="shared" si="145"/>
        <v>0</v>
      </c>
      <c r="G223" s="1"/>
      <c r="H223" s="1"/>
      <c r="I223" s="1"/>
      <c r="J223" s="1"/>
      <c r="K223" s="1"/>
      <c r="L223" s="1"/>
      <c r="M223" s="1"/>
      <c r="N223" s="1"/>
    </row>
    <row r="224" spans="1:26" s="4" customFormat="1" x14ac:dyDescent="0.2">
      <c r="A224" s="21" t="s">
        <v>42</v>
      </c>
      <c r="B224" s="21" t="s">
        <v>43</v>
      </c>
      <c r="C224" s="30"/>
      <c r="D224" s="21">
        <f t="shared" ref="D224:E225" si="147">+D225</f>
        <v>0</v>
      </c>
      <c r="E224" s="21">
        <f t="shared" si="147"/>
        <v>0</v>
      </c>
      <c r="F224" s="21">
        <f>SUM(G224:N224)</f>
        <v>5000</v>
      </c>
      <c r="G224" s="21">
        <f>+G225</f>
        <v>0</v>
      </c>
      <c r="H224" s="21">
        <f t="shared" ref="H224:N225" si="148">+H225</f>
        <v>0</v>
      </c>
      <c r="I224" s="21">
        <f t="shared" si="148"/>
        <v>0</v>
      </c>
      <c r="J224" s="21">
        <f t="shared" si="148"/>
        <v>0</v>
      </c>
      <c r="K224" s="21">
        <f t="shared" si="148"/>
        <v>0</v>
      </c>
      <c r="L224" s="21">
        <f t="shared" si="148"/>
        <v>5000</v>
      </c>
      <c r="M224" s="21">
        <f t="shared" si="148"/>
        <v>0</v>
      </c>
      <c r="N224" s="21">
        <f t="shared" si="148"/>
        <v>0</v>
      </c>
    </row>
    <row r="225" spans="1:14" s="4" customFormat="1" ht="25.5" x14ac:dyDescent="0.2">
      <c r="A225" s="3"/>
      <c r="B225" s="3" t="s">
        <v>29</v>
      </c>
      <c r="C225" s="10"/>
      <c r="D225" s="3">
        <f t="shared" si="147"/>
        <v>0</v>
      </c>
      <c r="E225" s="3">
        <f t="shared" si="147"/>
        <v>0</v>
      </c>
      <c r="F225" s="3">
        <f>SUM(G225:N225)</f>
        <v>5000</v>
      </c>
      <c r="G225" s="3">
        <f>+G226</f>
        <v>0</v>
      </c>
      <c r="H225" s="3">
        <f t="shared" si="148"/>
        <v>0</v>
      </c>
      <c r="I225" s="3">
        <f t="shared" si="148"/>
        <v>0</v>
      </c>
      <c r="J225" s="3">
        <f t="shared" si="148"/>
        <v>0</v>
      </c>
      <c r="K225" s="3">
        <f t="shared" si="148"/>
        <v>0</v>
      </c>
      <c r="L225" s="3">
        <f t="shared" si="148"/>
        <v>5000</v>
      </c>
      <c r="M225" s="3">
        <f t="shared" si="148"/>
        <v>0</v>
      </c>
      <c r="N225" s="3">
        <f t="shared" si="148"/>
        <v>0</v>
      </c>
    </row>
    <row r="226" spans="1:14" x14ac:dyDescent="0.2">
      <c r="A226" s="1"/>
      <c r="B226" s="6" t="s">
        <v>106</v>
      </c>
      <c r="C226" s="11" t="s">
        <v>57</v>
      </c>
      <c r="D226" s="1"/>
      <c r="E226" s="1"/>
      <c r="F226" s="1">
        <f t="shared" ref="F226" si="149">SUM(G226:N226)</f>
        <v>5000</v>
      </c>
      <c r="G226" s="1"/>
      <c r="H226" s="1"/>
      <c r="I226" s="1"/>
      <c r="J226" s="1"/>
      <c r="K226" s="1"/>
      <c r="L226" s="1">
        <v>5000</v>
      </c>
      <c r="M226" s="1"/>
      <c r="N226" s="1"/>
    </row>
  </sheetData>
  <mergeCells count="14">
    <mergeCell ref="B128:B130"/>
    <mergeCell ref="A128:A130"/>
    <mergeCell ref="C128:C130"/>
    <mergeCell ref="M1:N1"/>
    <mergeCell ref="A2:N2"/>
    <mergeCell ref="A3:N3"/>
    <mergeCell ref="A4:N4"/>
    <mergeCell ref="G6:N6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35433070866141736" header="0.31496062992125984" footer="0.31496062992125984"/>
  <pageSetup paperSize="9" scale="74" orientation="landscape" horizontalDpi="0" verticalDpi="0" r:id="rId1"/>
  <rowBreaks count="5" manualBreakCount="5">
    <brk id="39" max="13" man="1"/>
    <brk id="68" max="13" man="1"/>
    <brk id="113" max="13" man="1"/>
    <brk id="150" max="13" man="1"/>
    <brk id="18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Лист2</vt:lpstr>
      <vt:lpstr>Лист2!Област_печат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2019-02-01T08:10:22Z</cp:lastPrinted>
  <dcterms:created xsi:type="dcterms:W3CDTF">2016-12-12T07:51:53Z</dcterms:created>
  <dcterms:modified xsi:type="dcterms:W3CDTF">2019-02-01T08:10:50Z</dcterms:modified>
</cp:coreProperties>
</file>