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defaultThemeVersion="124226"/>
  <bookViews>
    <workbookView xWindow="480" yWindow="570" windowWidth="15570" windowHeight="10830"/>
  </bookViews>
  <sheets>
    <sheet name="Sheet1" sheetId="21" r:id="rId1"/>
  </sheets>
  <definedNames>
    <definedName name="_xlnm._FilterDatabase" localSheetId="0" hidden="1">Sheet1!#REF!</definedName>
    <definedName name="_xlnm.Print_Area" localSheetId="0">Sheet1!$A$1:$U$108</definedName>
    <definedName name="_xlnm.Print_Titles" localSheetId="0">Sheet1!#REF!</definedName>
  </definedNames>
  <calcPr calcId="145621"/>
</workbook>
</file>

<file path=xl/calcChain.xml><?xml version="1.0" encoding="utf-8"?>
<calcChain xmlns="http://schemas.openxmlformats.org/spreadsheetml/2006/main">
  <c r="O102" i="21" l="1"/>
  <c r="O99" i="21"/>
  <c r="O94" i="21"/>
  <c r="O91" i="21"/>
  <c r="O87" i="21"/>
  <c r="O78" i="21"/>
  <c r="O73" i="21"/>
  <c r="O72" i="21" s="1"/>
  <c r="O65" i="21"/>
  <c r="O59" i="21"/>
  <c r="O44" i="21"/>
  <c r="O42" i="21"/>
  <c r="O36" i="21"/>
  <c r="O32" i="21"/>
  <c r="O31" i="21" s="1"/>
  <c r="O29" i="21"/>
  <c r="O26" i="21"/>
  <c r="O20" i="21"/>
  <c r="O19" i="21" s="1"/>
  <c r="O17" i="21"/>
  <c r="O16" i="21" s="1"/>
  <c r="O14" i="21"/>
  <c r="O12" i="21"/>
  <c r="M102" i="21"/>
  <c r="M99" i="21"/>
  <c r="M94" i="21"/>
  <c r="M91" i="21"/>
  <c r="M87" i="21"/>
  <c r="M78" i="21"/>
  <c r="M73" i="21"/>
  <c r="M72" i="21" s="1"/>
  <c r="M65" i="21"/>
  <c r="M59" i="21"/>
  <c r="M44" i="21"/>
  <c r="M42" i="21"/>
  <c r="M36" i="21"/>
  <c r="M32" i="21"/>
  <c r="M31" i="21" s="1"/>
  <c r="M29" i="21"/>
  <c r="M26" i="21"/>
  <c r="M20" i="21"/>
  <c r="M19" i="21" s="1"/>
  <c r="M17" i="21"/>
  <c r="M16" i="21" s="1"/>
  <c r="M14" i="21"/>
  <c r="M12" i="21"/>
  <c r="O86" i="21" l="1"/>
  <c r="O76" i="21" s="1"/>
  <c r="O58" i="21"/>
  <c r="O55" i="21" s="1"/>
  <c r="M11" i="21"/>
  <c r="M58" i="21"/>
  <c r="M86" i="21"/>
  <c r="M76" i="21" s="1"/>
  <c r="M67" i="21"/>
  <c r="M25" i="21"/>
  <c r="M10" i="21" s="1"/>
  <c r="M48" i="21"/>
  <c r="M51" i="21"/>
  <c r="O25" i="21"/>
  <c r="O48" i="21"/>
  <c r="O51" i="21"/>
  <c r="O67" i="21"/>
  <c r="M55" i="21"/>
  <c r="M96" i="21"/>
  <c r="M93" i="21" s="1"/>
  <c r="O11" i="21"/>
  <c r="O10" i="21" s="1"/>
  <c r="O96" i="21"/>
  <c r="O93" i="21" s="1"/>
  <c r="M35" i="21" l="1"/>
  <c r="M9" i="21" s="1"/>
  <c r="O35" i="21"/>
  <c r="O9" i="21" s="1"/>
  <c r="U87" i="21" l="1"/>
  <c r="T87" i="21"/>
  <c r="S87" i="21"/>
  <c r="R87" i="21"/>
  <c r="Q87" i="21"/>
  <c r="N87" i="21"/>
  <c r="L87" i="21"/>
  <c r="K87" i="21"/>
  <c r="J87" i="21"/>
  <c r="I87" i="21"/>
  <c r="H87" i="21"/>
  <c r="E87" i="21"/>
  <c r="P90" i="21"/>
  <c r="F90" i="21" s="1"/>
  <c r="D90" i="21" s="1"/>
  <c r="G90" i="21"/>
  <c r="G89" i="21"/>
  <c r="F89" i="21"/>
  <c r="D89" i="21" s="1"/>
  <c r="P87" i="21" l="1"/>
  <c r="P42" i="21"/>
  <c r="N42" i="21"/>
  <c r="L42" i="21"/>
  <c r="K42" i="21"/>
  <c r="J42" i="21"/>
  <c r="I42" i="21"/>
  <c r="H42" i="21"/>
  <c r="E42" i="21"/>
  <c r="D42" i="21"/>
  <c r="U42" i="21"/>
  <c r="T42" i="21"/>
  <c r="S42" i="21"/>
  <c r="R42" i="21"/>
  <c r="Q42" i="21"/>
  <c r="G23" i="21"/>
  <c r="F23" i="21"/>
  <c r="D23" i="21" s="1"/>
  <c r="G42" i="21" l="1"/>
  <c r="F42" i="21"/>
  <c r="U99" i="21" l="1"/>
  <c r="T99" i="21"/>
  <c r="S99" i="21"/>
  <c r="R99" i="21"/>
  <c r="Q99" i="21"/>
  <c r="P99" i="21"/>
  <c r="N99" i="21"/>
  <c r="L99" i="21"/>
  <c r="K99" i="21"/>
  <c r="J99" i="21"/>
  <c r="I99" i="21"/>
  <c r="H99" i="21"/>
  <c r="E99" i="21"/>
  <c r="G96" i="21"/>
  <c r="T96" i="21"/>
  <c r="J96" i="21"/>
  <c r="G94" i="21"/>
  <c r="U94" i="21"/>
  <c r="T94" i="21"/>
  <c r="S94" i="21"/>
  <c r="R94" i="21"/>
  <c r="Q94" i="21"/>
  <c r="P94" i="21"/>
  <c r="N94" i="21"/>
  <c r="L94" i="21"/>
  <c r="K94" i="21"/>
  <c r="J94" i="21"/>
  <c r="I94" i="21"/>
  <c r="H94" i="21"/>
  <c r="E94" i="21"/>
  <c r="G92" i="21"/>
  <c r="F92" i="21"/>
  <c r="D92" i="21" s="1"/>
  <c r="D91" i="21" s="1"/>
  <c r="U91" i="21"/>
  <c r="T91" i="21"/>
  <c r="S91" i="21"/>
  <c r="R91" i="21"/>
  <c r="Q91" i="21"/>
  <c r="P91" i="21"/>
  <c r="N91" i="21"/>
  <c r="L91" i="21"/>
  <c r="K91" i="21"/>
  <c r="J91" i="21"/>
  <c r="J86" i="21" s="1"/>
  <c r="I91" i="21"/>
  <c r="H91" i="21"/>
  <c r="G91" i="21"/>
  <c r="E91" i="21"/>
  <c r="G88" i="21"/>
  <c r="F88" i="21"/>
  <c r="G82" i="21"/>
  <c r="F82" i="21"/>
  <c r="D82" i="21" s="1"/>
  <c r="G81" i="21"/>
  <c r="F81" i="21"/>
  <c r="D81" i="21" s="1"/>
  <c r="G80" i="21"/>
  <c r="F80" i="21"/>
  <c r="D80" i="21" s="1"/>
  <c r="G79" i="21"/>
  <c r="F79" i="21"/>
  <c r="D79" i="21" s="1"/>
  <c r="U78" i="21"/>
  <c r="T78" i="21"/>
  <c r="S78" i="21"/>
  <c r="R78" i="21"/>
  <c r="Q78" i="21"/>
  <c r="P78" i="21"/>
  <c r="N78" i="21"/>
  <c r="L78" i="21"/>
  <c r="K78" i="21"/>
  <c r="J78" i="21"/>
  <c r="I78" i="21"/>
  <c r="H78" i="21"/>
  <c r="G78" i="21"/>
  <c r="E78" i="21"/>
  <c r="G74" i="21"/>
  <c r="F74" i="21"/>
  <c r="U73" i="21"/>
  <c r="T73" i="21"/>
  <c r="S73" i="21"/>
  <c r="R73" i="21"/>
  <c r="Q73" i="21"/>
  <c r="P73" i="21"/>
  <c r="N73" i="21"/>
  <c r="L73" i="21"/>
  <c r="K73" i="21"/>
  <c r="J73" i="21"/>
  <c r="I73" i="21"/>
  <c r="H73" i="21"/>
  <c r="G73" i="21"/>
  <c r="F73" i="21"/>
  <c r="E73" i="21"/>
  <c r="D73" i="21"/>
  <c r="U72" i="21"/>
  <c r="T72" i="21"/>
  <c r="S72" i="21"/>
  <c r="R72" i="21"/>
  <c r="Q72" i="21"/>
  <c r="P72" i="21"/>
  <c r="N72" i="21"/>
  <c r="L72" i="21"/>
  <c r="K72" i="21"/>
  <c r="J72" i="21"/>
  <c r="I72" i="21"/>
  <c r="H72" i="21"/>
  <c r="G72" i="21"/>
  <c r="F72" i="21"/>
  <c r="E72" i="21"/>
  <c r="D72" i="21"/>
  <c r="G66" i="21"/>
  <c r="F66" i="21"/>
  <c r="D66" i="21" s="1"/>
  <c r="U65" i="21"/>
  <c r="T65" i="21"/>
  <c r="S65" i="21"/>
  <c r="R65" i="21"/>
  <c r="Q65" i="21"/>
  <c r="P65" i="21"/>
  <c r="N65" i="21"/>
  <c r="L65" i="21"/>
  <c r="K65" i="21"/>
  <c r="J65" i="21"/>
  <c r="I65" i="21"/>
  <c r="H65" i="21"/>
  <c r="G65" i="21"/>
  <c r="F65" i="21"/>
  <c r="E65" i="21"/>
  <c r="D65" i="21"/>
  <c r="G64" i="21"/>
  <c r="F64" i="21"/>
  <c r="D64" i="21" s="1"/>
  <c r="D59" i="21" s="1"/>
  <c r="G63" i="21"/>
  <c r="F63" i="21"/>
  <c r="E63" i="21" s="1"/>
  <c r="E59" i="21" s="1"/>
  <c r="G62" i="21"/>
  <c r="F62" i="21"/>
  <c r="G61" i="21"/>
  <c r="F61" i="21"/>
  <c r="G60" i="21"/>
  <c r="F60" i="21"/>
  <c r="U59" i="21"/>
  <c r="T59" i="21"/>
  <c r="S59" i="21"/>
  <c r="R59" i="21"/>
  <c r="Q59" i="21"/>
  <c r="P59" i="21"/>
  <c r="N59" i="21"/>
  <c r="L59" i="21"/>
  <c r="K59" i="21"/>
  <c r="J59" i="21"/>
  <c r="I59" i="21"/>
  <c r="H59" i="21"/>
  <c r="G48" i="21"/>
  <c r="G39" i="21"/>
  <c r="F39" i="21"/>
  <c r="U36" i="21"/>
  <c r="T36" i="21"/>
  <c r="S36" i="21"/>
  <c r="R36" i="21"/>
  <c r="Q36" i="21"/>
  <c r="P36" i="21"/>
  <c r="N36" i="21"/>
  <c r="L36" i="21"/>
  <c r="K36" i="21"/>
  <c r="J36" i="21"/>
  <c r="I36" i="21"/>
  <c r="H36" i="21"/>
  <c r="G36" i="21"/>
  <c r="F36" i="21"/>
  <c r="E36" i="21"/>
  <c r="D36" i="21"/>
  <c r="G34" i="21"/>
  <c r="F34" i="21"/>
  <c r="G33" i="21"/>
  <c r="G32" i="21" s="1"/>
  <c r="G31" i="21" s="1"/>
  <c r="F33" i="21"/>
  <c r="F32" i="21" s="1"/>
  <c r="F31" i="21" s="1"/>
  <c r="U32" i="21"/>
  <c r="U31" i="21" s="1"/>
  <c r="T32" i="21"/>
  <c r="T31" i="21" s="1"/>
  <c r="S32" i="21"/>
  <c r="S31" i="21" s="1"/>
  <c r="R32" i="21"/>
  <c r="R31" i="21" s="1"/>
  <c r="Q32" i="21"/>
  <c r="Q31" i="21" s="1"/>
  <c r="P32" i="21"/>
  <c r="P31" i="21" s="1"/>
  <c r="N32" i="21"/>
  <c r="N31" i="21" s="1"/>
  <c r="L32" i="21"/>
  <c r="L31" i="21" s="1"/>
  <c r="K32" i="21"/>
  <c r="K31" i="21" s="1"/>
  <c r="J32" i="21"/>
  <c r="J31" i="21" s="1"/>
  <c r="I32" i="21"/>
  <c r="I31" i="21" s="1"/>
  <c r="H32" i="21"/>
  <c r="H31" i="21" s="1"/>
  <c r="E32" i="21"/>
  <c r="E31" i="21" s="1"/>
  <c r="D32" i="21"/>
  <c r="D31" i="21" s="1"/>
  <c r="G30" i="21"/>
  <c r="F30" i="21"/>
  <c r="U29" i="21"/>
  <c r="T29" i="21"/>
  <c r="S29" i="21"/>
  <c r="R29" i="21"/>
  <c r="Q29" i="21"/>
  <c r="P29" i="21"/>
  <c r="N29" i="21"/>
  <c r="L29" i="21"/>
  <c r="K29" i="21"/>
  <c r="J29" i="21"/>
  <c r="I29" i="21"/>
  <c r="H29" i="21"/>
  <c r="G29" i="21"/>
  <c r="F29" i="21"/>
  <c r="E29" i="21"/>
  <c r="D29" i="21"/>
  <c r="G28" i="21"/>
  <c r="F28" i="21"/>
  <c r="D28" i="21"/>
  <c r="D26" i="21" s="1"/>
  <c r="G27" i="21"/>
  <c r="F27" i="21"/>
  <c r="U26" i="21"/>
  <c r="T26" i="21"/>
  <c r="S26" i="21"/>
  <c r="R26" i="21"/>
  <c r="Q26" i="21"/>
  <c r="P26" i="21"/>
  <c r="N26" i="21"/>
  <c r="L26" i="21"/>
  <c r="K26" i="21"/>
  <c r="J26" i="21"/>
  <c r="I26" i="21"/>
  <c r="H26" i="21"/>
  <c r="E26" i="21"/>
  <c r="G24" i="21"/>
  <c r="F24" i="21"/>
  <c r="G22" i="21"/>
  <c r="F22" i="21"/>
  <c r="G21" i="21"/>
  <c r="F21" i="21"/>
  <c r="U20" i="21"/>
  <c r="U19" i="21" s="1"/>
  <c r="T20" i="21"/>
  <c r="S20" i="21"/>
  <c r="S19" i="21" s="1"/>
  <c r="R20" i="21"/>
  <c r="R19" i="21" s="1"/>
  <c r="Q20" i="21"/>
  <c r="Q19" i="21" s="1"/>
  <c r="P20" i="21"/>
  <c r="P19" i="21" s="1"/>
  <c r="N20" i="21"/>
  <c r="N19" i="21" s="1"/>
  <c r="L20" i="21"/>
  <c r="L19" i="21" s="1"/>
  <c r="K20" i="21"/>
  <c r="J20" i="21"/>
  <c r="J19" i="21" s="1"/>
  <c r="I20" i="21"/>
  <c r="I19" i="21" s="1"/>
  <c r="H20" i="21"/>
  <c r="H19" i="21" s="1"/>
  <c r="E20" i="21"/>
  <c r="E19" i="21" s="1"/>
  <c r="T19" i="21"/>
  <c r="K19" i="21"/>
  <c r="E17" i="21"/>
  <c r="E16" i="21" s="1"/>
  <c r="U17" i="21"/>
  <c r="U16" i="21" s="1"/>
  <c r="T17" i="21"/>
  <c r="T16" i="21" s="1"/>
  <c r="S17" i="21"/>
  <c r="S16" i="21" s="1"/>
  <c r="R17" i="21"/>
  <c r="R16" i="21" s="1"/>
  <c r="Q17" i="21"/>
  <c r="Q16" i="21" s="1"/>
  <c r="P17" i="21"/>
  <c r="P16" i="21" s="1"/>
  <c r="N17" i="21"/>
  <c r="N16" i="21" s="1"/>
  <c r="L17" i="21"/>
  <c r="L16" i="21" s="1"/>
  <c r="K17" i="21"/>
  <c r="K16" i="21" s="1"/>
  <c r="J17" i="21"/>
  <c r="J16" i="21" s="1"/>
  <c r="I17" i="21"/>
  <c r="I16" i="21" s="1"/>
  <c r="H17" i="21"/>
  <c r="H16" i="21" s="1"/>
  <c r="D17" i="21"/>
  <c r="D16" i="21" s="1"/>
  <c r="J93" i="21" l="1"/>
  <c r="T93" i="21"/>
  <c r="E58" i="21"/>
  <c r="E55" i="21" s="1"/>
  <c r="T58" i="21"/>
  <c r="G59" i="21"/>
  <c r="G58" i="21" s="1"/>
  <c r="U58" i="21"/>
  <c r="G67" i="21"/>
  <c r="D44" i="21"/>
  <c r="E67" i="21"/>
  <c r="I67" i="21"/>
  <c r="K67" i="21"/>
  <c r="N67" i="21"/>
  <c r="Q67" i="21"/>
  <c r="S67" i="21"/>
  <c r="U67" i="21"/>
  <c r="D88" i="21"/>
  <c r="D87" i="21" s="1"/>
  <c r="D86" i="21" s="1"/>
  <c r="F87" i="21"/>
  <c r="H67" i="21"/>
  <c r="J67" i="21"/>
  <c r="L67" i="21"/>
  <c r="P67" i="21"/>
  <c r="R67" i="21"/>
  <c r="T67" i="21"/>
  <c r="G87" i="21"/>
  <c r="G86" i="21" s="1"/>
  <c r="F20" i="21"/>
  <c r="F19" i="21" s="1"/>
  <c r="D22" i="21"/>
  <c r="D20" i="21" s="1"/>
  <c r="D19" i="21" s="1"/>
  <c r="D58" i="21"/>
  <c r="G20" i="21"/>
  <c r="G19" i="21" s="1"/>
  <c r="E44" i="21"/>
  <c r="H58" i="21"/>
  <c r="H55" i="21" s="1"/>
  <c r="J58" i="21"/>
  <c r="J55" i="21" s="1"/>
  <c r="L58" i="21"/>
  <c r="L55" i="21" s="1"/>
  <c r="P58" i="21"/>
  <c r="P55" i="21" s="1"/>
  <c r="R58" i="21"/>
  <c r="R55" i="21" s="1"/>
  <c r="I58" i="21"/>
  <c r="I55" i="21" s="1"/>
  <c r="K58" i="21"/>
  <c r="K55" i="21" s="1"/>
  <c r="N58" i="21"/>
  <c r="N55" i="21" s="1"/>
  <c r="Q58" i="21"/>
  <c r="Q55" i="21" s="1"/>
  <c r="S58" i="21"/>
  <c r="S55" i="21" s="1"/>
  <c r="H44" i="21"/>
  <c r="J44" i="21"/>
  <c r="L44" i="21"/>
  <c r="R44" i="21"/>
  <c r="T44" i="21"/>
  <c r="U25" i="21"/>
  <c r="E51" i="21"/>
  <c r="I51" i="21"/>
  <c r="N51" i="21"/>
  <c r="S51" i="21"/>
  <c r="J76" i="21"/>
  <c r="H86" i="21"/>
  <c r="H76" i="21" s="1"/>
  <c r="L86" i="21"/>
  <c r="L76" i="21" s="1"/>
  <c r="P86" i="21"/>
  <c r="P76" i="21" s="1"/>
  <c r="R86" i="21"/>
  <c r="R76" i="21" s="1"/>
  <c r="T86" i="21"/>
  <c r="T76" i="21" s="1"/>
  <c r="F94" i="21"/>
  <c r="P96" i="21"/>
  <c r="P93" i="21" s="1"/>
  <c r="G26" i="21"/>
  <c r="G25" i="21" s="1"/>
  <c r="I25" i="21"/>
  <c r="K25" i="21"/>
  <c r="N25" i="21"/>
  <c r="Q25" i="21"/>
  <c r="S25" i="21"/>
  <c r="H48" i="21"/>
  <c r="J48" i="21"/>
  <c r="L48" i="21"/>
  <c r="P48" i="21"/>
  <c r="R48" i="21"/>
  <c r="T48" i="21"/>
  <c r="I48" i="21"/>
  <c r="K48" i="21"/>
  <c r="N48" i="21"/>
  <c r="Q48" i="21"/>
  <c r="S48" i="21"/>
  <c r="U48" i="21"/>
  <c r="T55" i="21"/>
  <c r="H96" i="21"/>
  <c r="H93" i="21" s="1"/>
  <c r="L96" i="21"/>
  <c r="L93" i="21" s="1"/>
  <c r="R96" i="21"/>
  <c r="R93" i="21" s="1"/>
  <c r="I96" i="21"/>
  <c r="I93" i="21" s="1"/>
  <c r="K96" i="21"/>
  <c r="K93" i="21" s="1"/>
  <c r="N96" i="21"/>
  <c r="N93" i="21" s="1"/>
  <c r="Q96" i="21"/>
  <c r="Q93" i="21" s="1"/>
  <c r="S96" i="21"/>
  <c r="S93" i="21" s="1"/>
  <c r="U96" i="21"/>
  <c r="U93" i="21" s="1"/>
  <c r="F99" i="21"/>
  <c r="D94" i="21"/>
  <c r="E96" i="21"/>
  <c r="E93" i="21" s="1"/>
  <c r="D96" i="21"/>
  <c r="G99" i="21"/>
  <c r="G93" i="21" s="1"/>
  <c r="D99" i="21"/>
  <c r="Q44" i="21"/>
  <c r="S44" i="21"/>
  <c r="U44" i="21"/>
  <c r="P44" i="21"/>
  <c r="K51" i="21"/>
  <c r="Q51" i="21"/>
  <c r="U51" i="21"/>
  <c r="U55" i="21"/>
  <c r="E86" i="21"/>
  <c r="E76" i="21" s="1"/>
  <c r="I44" i="21"/>
  <c r="K44" i="21"/>
  <c r="N44" i="21"/>
  <c r="D78" i="21"/>
  <c r="I86" i="21"/>
  <c r="I76" i="21" s="1"/>
  <c r="K86" i="21"/>
  <c r="K76" i="21" s="1"/>
  <c r="N86" i="21"/>
  <c r="Q86" i="21"/>
  <c r="Q76" i="21" s="1"/>
  <c r="S86" i="21"/>
  <c r="S76" i="21" s="1"/>
  <c r="U86" i="21"/>
  <c r="U76" i="21" s="1"/>
  <c r="N76" i="21"/>
  <c r="F59" i="21"/>
  <c r="F58" i="21" s="1"/>
  <c r="F78" i="21"/>
  <c r="F91" i="21"/>
  <c r="E25" i="21"/>
  <c r="E48" i="21"/>
  <c r="D48" i="21"/>
  <c r="H51" i="21"/>
  <c r="J51" i="21"/>
  <c r="L51" i="21"/>
  <c r="P51" i="21"/>
  <c r="R51" i="21"/>
  <c r="T51" i="21"/>
  <c r="F26" i="21"/>
  <c r="F25" i="21" s="1"/>
  <c r="D25" i="21"/>
  <c r="H25" i="21"/>
  <c r="J25" i="21"/>
  <c r="L25" i="21"/>
  <c r="P25" i="21"/>
  <c r="R25" i="21"/>
  <c r="T25" i="21"/>
  <c r="F86" i="21" l="1"/>
  <c r="F76" i="21" s="1"/>
  <c r="D55" i="21"/>
  <c r="F48" i="21"/>
  <c r="R35" i="21"/>
  <c r="G55" i="21"/>
  <c r="U35" i="21"/>
  <c r="D67" i="21"/>
  <c r="Q35" i="21"/>
  <c r="K35" i="21"/>
  <c r="L35" i="21"/>
  <c r="G76" i="21"/>
  <c r="J35" i="21"/>
  <c r="G44" i="21"/>
  <c r="F67" i="21"/>
  <c r="S35" i="21"/>
  <c r="D93" i="21"/>
  <c r="T35" i="21"/>
  <c r="P35" i="21"/>
  <c r="H35" i="21"/>
  <c r="I35" i="21"/>
  <c r="E35" i="21"/>
  <c r="N35" i="21"/>
  <c r="F44" i="21"/>
  <c r="G51" i="21"/>
  <c r="F93" i="21"/>
  <c r="F55" i="21"/>
  <c r="D76" i="21"/>
  <c r="F51" i="21"/>
  <c r="D51" i="21"/>
  <c r="U107" i="21"/>
  <c r="U106" i="21" s="1"/>
  <c r="U105" i="21" s="1"/>
  <c r="T107" i="21"/>
  <c r="T106" i="21" s="1"/>
  <c r="T105" i="21" s="1"/>
  <c r="S107" i="21"/>
  <c r="S106" i="21" s="1"/>
  <c r="S105" i="21" s="1"/>
  <c r="R107" i="21"/>
  <c r="R106" i="21" s="1"/>
  <c r="R105" i="21" s="1"/>
  <c r="Q107" i="21"/>
  <c r="Q106" i="21" s="1"/>
  <c r="Q105" i="21" s="1"/>
  <c r="P107" i="21"/>
  <c r="P106" i="21" s="1"/>
  <c r="P105" i="21" s="1"/>
  <c r="N107" i="21"/>
  <c r="N106" i="21" s="1"/>
  <c r="N105" i="21" s="1"/>
  <c r="L107" i="21"/>
  <c r="L106" i="21" s="1"/>
  <c r="L105" i="21" s="1"/>
  <c r="K107" i="21"/>
  <c r="K106" i="21" s="1"/>
  <c r="K105" i="21" s="1"/>
  <c r="J107" i="21"/>
  <c r="J106" i="21" s="1"/>
  <c r="J105" i="21" s="1"/>
  <c r="I107" i="21"/>
  <c r="I106" i="21" s="1"/>
  <c r="I105" i="21" s="1"/>
  <c r="H107" i="21"/>
  <c r="H106" i="21" s="1"/>
  <c r="H105" i="21" s="1"/>
  <c r="E107" i="21"/>
  <c r="E106" i="21" s="1"/>
  <c r="E105" i="21" s="1"/>
  <c r="D107" i="21"/>
  <c r="D106" i="21" s="1"/>
  <c r="D105" i="21" s="1"/>
  <c r="U102" i="21"/>
  <c r="T102" i="21"/>
  <c r="S102" i="21"/>
  <c r="R102" i="21"/>
  <c r="Q102" i="21"/>
  <c r="P102" i="21"/>
  <c r="N102" i="21"/>
  <c r="L102" i="21"/>
  <c r="K102" i="21"/>
  <c r="J102" i="21"/>
  <c r="I102" i="21"/>
  <c r="H102" i="21"/>
  <c r="E102" i="21"/>
  <c r="D102" i="21"/>
  <c r="G108" i="21"/>
  <c r="G107" i="21" s="1"/>
  <c r="G106" i="21" s="1"/>
  <c r="G105" i="21" s="1"/>
  <c r="F108" i="21"/>
  <c r="F107" i="21" s="1"/>
  <c r="F106" i="21" s="1"/>
  <c r="F105" i="21" s="1"/>
  <c r="F104" i="21"/>
  <c r="F102" i="21" s="1"/>
  <c r="G104" i="21"/>
  <c r="G102" i="21" s="1"/>
  <c r="G35" i="21" l="1"/>
  <c r="D35" i="21"/>
  <c r="F35" i="21"/>
  <c r="G18" i="21"/>
  <c r="G17" i="21" s="1"/>
  <c r="G16" i="21" s="1"/>
  <c r="F18" i="21"/>
  <c r="F17" i="21" s="1"/>
  <c r="F16" i="21" s="1"/>
  <c r="U14" i="21" l="1"/>
  <c r="T14" i="21"/>
  <c r="S14" i="21"/>
  <c r="R14" i="21"/>
  <c r="Q14" i="21"/>
  <c r="P14" i="21"/>
  <c r="N14" i="21"/>
  <c r="L14" i="21"/>
  <c r="K14" i="21"/>
  <c r="J14" i="21"/>
  <c r="I14" i="21"/>
  <c r="H14" i="21"/>
  <c r="E14" i="21"/>
  <c r="D14" i="21"/>
  <c r="U12" i="21"/>
  <c r="T12" i="21"/>
  <c r="S12" i="21"/>
  <c r="R12" i="21"/>
  <c r="Q12" i="21"/>
  <c r="P12" i="21"/>
  <c r="N12" i="21"/>
  <c r="L12" i="21"/>
  <c r="K12" i="21"/>
  <c r="J12" i="21"/>
  <c r="I12" i="21"/>
  <c r="H12" i="21"/>
  <c r="E12" i="21"/>
  <c r="D12" i="21"/>
  <c r="G15" i="21"/>
  <c r="G14" i="21" s="1"/>
  <c r="F15" i="21"/>
  <c r="F14" i="21" s="1"/>
  <c r="G13" i="21"/>
  <c r="G12" i="21" s="1"/>
  <c r="F13" i="21"/>
  <c r="F12" i="21" s="1"/>
  <c r="H11" i="21" l="1"/>
  <c r="H10" i="21" s="1"/>
  <c r="H9" i="21" s="1"/>
  <c r="J11" i="21"/>
  <c r="L11" i="21"/>
  <c r="L10" i="21" s="1"/>
  <c r="L9" i="21" s="1"/>
  <c r="P11" i="21"/>
  <c r="P10" i="21" s="1"/>
  <c r="P9" i="21" s="1"/>
  <c r="R11" i="21"/>
  <c r="R10" i="21" s="1"/>
  <c r="R9" i="21" s="1"/>
  <c r="I11" i="21"/>
  <c r="K11" i="21"/>
  <c r="N11" i="21"/>
  <c r="Q11" i="21"/>
  <c r="S11" i="21"/>
  <c r="T11" i="21"/>
  <c r="I10" i="21"/>
  <c r="I9" i="21" s="1"/>
  <c r="K10" i="21"/>
  <c r="K9" i="21" s="1"/>
  <c r="N10" i="21"/>
  <c r="N9" i="21" s="1"/>
  <c r="Q10" i="21"/>
  <c r="Q9" i="21" s="1"/>
  <c r="S10" i="21"/>
  <c r="S9" i="21" s="1"/>
  <c r="T10" i="21"/>
  <c r="T9" i="21" s="1"/>
  <c r="J10" i="21"/>
  <c r="J9" i="21" s="1"/>
  <c r="U11" i="21"/>
  <c r="F11" i="21"/>
  <c r="G11" i="21"/>
  <c r="D11" i="21"/>
  <c r="E11" i="21"/>
  <c r="E10" i="21" s="1"/>
  <c r="G10" i="21" l="1"/>
  <c r="G9" i="21" s="1"/>
  <c r="U10" i="21"/>
  <c r="U9" i="21" s="1"/>
  <c r="D10" i="21"/>
  <c r="D9" i="21" s="1"/>
  <c r="F10" i="21"/>
  <c r="F9" i="21" s="1"/>
  <c r="E9" i="21"/>
</calcChain>
</file>

<file path=xl/sharedStrings.xml><?xml version="1.0" encoding="utf-8"?>
<sst xmlns="http://schemas.openxmlformats.org/spreadsheetml/2006/main" count="199" uniqueCount="90">
  <si>
    <t>Сметна стойност</t>
  </si>
  <si>
    <t>Усвоено към  отчетния период</t>
  </si>
  <si>
    <t>§</t>
  </si>
  <si>
    <t>ОБЩО:</t>
  </si>
  <si>
    <t>Основен ремонт на дълготрайни материални активи</t>
  </si>
  <si>
    <t>Придобиване на дълготрайни материални активи</t>
  </si>
  <si>
    <t>Капиталови трансфери</t>
  </si>
  <si>
    <t xml:space="preserve"> Придобиване на нематериални дълготрайни активи</t>
  </si>
  <si>
    <t>Придобиване на земя</t>
  </si>
  <si>
    <t>Уточнен план</t>
  </si>
  <si>
    <t>Собствени средства</t>
  </si>
  <si>
    <t>Година начало - година край на изпълнение на обекта</t>
  </si>
  <si>
    <t>Европейски средства, със съответното съфинансиране</t>
  </si>
  <si>
    <t>Функция 01</t>
  </si>
  <si>
    <t>Функция 03</t>
  </si>
  <si>
    <t>Функция 04</t>
  </si>
  <si>
    <t>Функция 06</t>
  </si>
  <si>
    <t>Функция 07</t>
  </si>
  <si>
    <t>9а</t>
  </si>
  <si>
    <t>10а</t>
  </si>
  <si>
    <t>ППР</t>
  </si>
  <si>
    <t>Обекти</t>
  </si>
  <si>
    <t>придобиване на компютри и хардуер</t>
  </si>
  <si>
    <t>Общи държавни служби</t>
  </si>
  <si>
    <t>Образование</t>
  </si>
  <si>
    <t>Здравеопазване</t>
  </si>
  <si>
    <t xml:space="preserve"> Жилищно строителство, благоустройство, комунално стопанство и опазване на околната среда</t>
  </si>
  <si>
    <t>Почивно дело, култура, религиозни дейности</t>
  </si>
  <si>
    <t>Предоставени целеви субсидии и трансфери от държавния бюджет и трансфери от други бюджетни организации</t>
  </si>
  <si>
    <t>Наименование на обектите/проектите/позициите</t>
  </si>
  <si>
    <t>изграждане на инфраструктурни обекти</t>
  </si>
  <si>
    <t>капиталови трансфери за нефинансови предприятия</t>
  </si>
  <si>
    <t>2016/2017</t>
  </si>
  <si>
    <t>2017/2017</t>
  </si>
  <si>
    <t>2015/2017</t>
  </si>
  <si>
    <t>ОР в сградата на ОУ"В.Левски"</t>
  </si>
  <si>
    <t>2017-2017</t>
  </si>
  <si>
    <t>енергийно-ефективна реконструкция в сгради на ДГ /разсрочено плащане/</t>
  </si>
  <si>
    <t>2014/2019</t>
  </si>
  <si>
    <t>основен ремонт тротоари в гр.Разград / ул. "Св.Климент"; ул. "Бузлуджа" и др./</t>
  </si>
  <si>
    <t>рехабилитация и реконструкция на улица паркинг Общински пазар</t>
  </si>
  <si>
    <t>основен ремонт СЗ"Абритус"-разсрочено плащане</t>
  </si>
  <si>
    <t>2016/2023</t>
  </si>
  <si>
    <t>изграждане на пожароизвестителна система, система за гласово оповестяване вентилационна система за отвеждане на дим и топлина и мълниезащитна инсталация в СЗ"Абритус"</t>
  </si>
  <si>
    <t>вертикална планировка на пространството около СЗ"Абритус" /проектиране/</t>
  </si>
  <si>
    <t>Функция 08</t>
  </si>
  <si>
    <t>Икономически дейности и услуги</t>
  </si>
  <si>
    <t>основен ремонт и подобрения на сграда № 22 /откупване на извършен от ползвател основен ремонт съгл.Наредба № 21/-ОП"Бизнес зона "Перистър"</t>
  </si>
  <si>
    <t>основен ремонт на път RAZ  1115 /ІІІ-205, Разград-Йонково/ Ясеновец-Мортагоново - /ІІІ-2005/</t>
  </si>
  <si>
    <t>придобиване на сгради</t>
  </si>
  <si>
    <t>………………………………..</t>
  </si>
  <si>
    <t>придобиване на друго оборудване, машини и съоръжения</t>
  </si>
  <si>
    <t>придобиване на стопански инвентар</t>
  </si>
  <si>
    <t>Функция 05</t>
  </si>
  <si>
    <t xml:space="preserve"> Социално осигуряване, подпомагане и грижи</t>
  </si>
  <si>
    <t>придобиване на транспортни средства</t>
  </si>
  <si>
    <t>обекти</t>
  </si>
  <si>
    <t>доизграждане на участъци от улично осветление в гр.Разград / бул.Априлско въстание; при бл.Трапезица и др./</t>
  </si>
  <si>
    <t>възстановяване на  площадки за игра в ПИ 61710.505.427 гр.Разград и в ПИ 61710.502.596 гр.Разград</t>
  </si>
  <si>
    <t xml:space="preserve">доизграждане на система за видеонаблюдение и контрол в ЦГЧ </t>
  </si>
  <si>
    <t>реконструкция на водопроводи в жк“Орел“ гр.Разград“, включващ етап Източна част и етап Западна част</t>
  </si>
  <si>
    <t>2016-2017</t>
  </si>
  <si>
    <t>изграждане на 100 м. канализация в с.Недоклан, вкл.проектиране</t>
  </si>
  <si>
    <t>проект за реконструкция на ул."Странджа" и прилежащи кръстовища в гр.Разград</t>
  </si>
  <si>
    <t>изграждане на обслужващ път и пешеходни алеи в гробищни парцели 29 и 30 в Нов гробищен парк-Разград</t>
  </si>
  <si>
    <t>придобиване на други ДМА</t>
  </si>
  <si>
    <t>изграждане на навес в складова база на ОП"Разградлес"</t>
  </si>
  <si>
    <t>изграждане на кастрационен център за кучета, вкл. строителен надзор</t>
  </si>
  <si>
    <t>работно проектиране за обекти"Център за работа с деца на улицата" и социални жилища /4 триетажни блокчета в ж.к."Орел"/</t>
  </si>
  <si>
    <t>придобиване на програмни продукти и лицензи за програмни продукти</t>
  </si>
  <si>
    <t>придобиване на други нематериални дълготрайни активи</t>
  </si>
  <si>
    <t>основен ремонт на улици и междублокови пространства в гр.Разград /ул."Мелник", ул."Силиврия", междублоково пространство между ул."С.Катрафилов" и ул."Л.Каравелов" и др./</t>
  </si>
  <si>
    <t>Функция 02</t>
  </si>
  <si>
    <t>Отбрана и сигурност</t>
  </si>
  <si>
    <t>изграждане на складово хале-І етап -  ОП"Бизнес зона "Перистър" /в т.ч. проектиране, инвеститорски контрол и строителен наззор/</t>
  </si>
  <si>
    <t>Приложение № 3</t>
  </si>
  <si>
    <t>РАЗЧЕТ  ЗА ФИНАНСИРАНЕ НА КАПИТАЛОВИТЕ РАЗХОДИ</t>
  </si>
  <si>
    <t>(в лева)</t>
  </si>
  <si>
    <t>Усвоено                    до края                                на                          предходната година</t>
  </si>
  <si>
    <t>Уточнен план                             /к.6 = к.8 + к.10 + к.12 + к.14 + к.16/</t>
  </si>
  <si>
    <t>Усвоено                 към  отчетния период               /к.7 = к.9 + к.11 + к.13 + к.15 + к.17/</t>
  </si>
  <si>
    <t>Източници на финансиране , в т.ч.</t>
  </si>
  <si>
    <t>Преходен остатък по бюджета</t>
  </si>
  <si>
    <t>Други източници за финансиране -(заеми, ПУДООС, други)</t>
  </si>
  <si>
    <t>в т.ч.        от целева субсидия за капиталови разходи</t>
  </si>
  <si>
    <t>в т.ч.                  от целева субсидия за капиталови разходи</t>
  </si>
  <si>
    <t>8а</t>
  </si>
  <si>
    <t>11а</t>
  </si>
  <si>
    <t>в т.ч.                                       от целева субсидия за капиталови разходи</t>
  </si>
  <si>
    <t>план/отчет за периода:  от 01.01.2017 г. до 30.06.2017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</si>
</sst>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i/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color theme="1"/>
      <name val="Calibri"/>
      <family val="2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i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i/>
      <sz val="11"/>
      <color theme="1"/>
      <name val="Calibri"/>
      <family val="2"/>
      <charset val="204"/>
      <scheme val="minor"/>
    </font>
    <font>
      <i/>
      <sz val="11"/>
      <color theme="1"/>
      <name val="Calibri"/>
      <family val="2"/>
      <charset val="204"/>
    </font>
    <font>
      <b/>
      <sz val="11"/>
      <color theme="1"/>
      <name val="Calibri"/>
      <family val="2"/>
      <charset val="204"/>
    </font>
    <font>
      <b/>
      <i/>
      <sz val="11"/>
      <color theme="1"/>
      <name val="Calibri"/>
      <family val="2"/>
      <charset val="204"/>
    </font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</font>
    <font>
      <i/>
      <sz val="10"/>
      <color theme="1"/>
      <name val="Calibri"/>
      <family val="2"/>
      <charset val="204"/>
      <scheme val="minor"/>
    </font>
    <font>
      <sz val="10"/>
      <name val="Calibri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0" fontId="4" fillId="0" borderId="0"/>
  </cellStyleXfs>
  <cellXfs count="138">
    <xf numFmtId="0" fontId="0" fillId="0" borderId="0" xfId="0"/>
    <xf numFmtId="0" fontId="1" fillId="0" borderId="1" xfId="0" applyFont="1" applyBorder="1"/>
    <xf numFmtId="0" fontId="0" fillId="0" borderId="0" xfId="0" applyAlignment="1">
      <alignment horizontal="center"/>
    </xf>
    <xf numFmtId="0" fontId="0" fillId="0" borderId="0" xfId="0" applyAlignment="1">
      <alignment wrapText="1"/>
    </xf>
    <xf numFmtId="0" fontId="0" fillId="0" borderId="7" xfId="0" applyFont="1" applyBorder="1" applyAlignment="1">
      <alignment wrapText="1"/>
    </xf>
    <xf numFmtId="0" fontId="0" fillId="0" borderId="1" xfId="0" applyFont="1" applyBorder="1"/>
    <xf numFmtId="0" fontId="2" fillId="2" borderId="3" xfId="0" applyFont="1" applyFill="1" applyBorder="1" applyAlignment="1">
      <alignment horizontal="left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0" borderId="1" xfId="0" applyFont="1" applyBorder="1" applyAlignment="1"/>
    <xf numFmtId="3" fontId="1" fillId="0" borderId="1" xfId="0" applyNumberFormat="1" applyFont="1" applyBorder="1"/>
    <xf numFmtId="3" fontId="0" fillId="0" borderId="1" xfId="0" applyNumberFormat="1" applyFont="1" applyBorder="1"/>
    <xf numFmtId="1" fontId="1" fillId="2" borderId="1" xfId="0" applyNumberFormat="1" applyFont="1" applyFill="1" applyBorder="1" applyAlignment="1">
      <alignment wrapText="1"/>
    </xf>
    <xf numFmtId="1" fontId="1" fillId="0" borderId="1" xfId="0" applyNumberFormat="1" applyFont="1" applyBorder="1"/>
    <xf numFmtId="1" fontId="0" fillId="0" borderId="1" xfId="0" applyNumberFormat="1" applyFont="1" applyBorder="1"/>
    <xf numFmtId="0" fontId="1" fillId="0" borderId="0" xfId="0" applyFont="1"/>
    <xf numFmtId="0" fontId="1" fillId="4" borderId="1" xfId="0" applyFont="1" applyFill="1" applyBorder="1" applyAlignment="1"/>
    <xf numFmtId="0" fontId="1" fillId="4" borderId="3" xfId="0" applyFont="1" applyFill="1" applyBorder="1" applyAlignment="1">
      <alignment wrapText="1"/>
    </xf>
    <xf numFmtId="0" fontId="1" fillId="4" borderId="1" xfId="0" applyFont="1" applyFill="1" applyBorder="1"/>
    <xf numFmtId="1" fontId="1" fillId="4" borderId="1" xfId="0" applyNumberFormat="1" applyFont="1" applyFill="1" applyBorder="1"/>
    <xf numFmtId="0" fontId="1" fillId="4" borderId="7" xfId="0" applyFont="1" applyFill="1" applyBorder="1" applyAlignment="1">
      <alignment wrapText="1"/>
    </xf>
    <xf numFmtId="3" fontId="1" fillId="4" borderId="1" xfId="0" applyNumberFormat="1" applyFont="1" applyFill="1" applyBorder="1"/>
    <xf numFmtId="0" fontId="0" fillId="3" borderId="0" xfId="0" applyFill="1"/>
    <xf numFmtId="0" fontId="1" fillId="5" borderId="1" xfId="0" applyFont="1" applyFill="1" applyBorder="1"/>
    <xf numFmtId="1" fontId="1" fillId="5" borderId="1" xfId="0" applyNumberFormat="1" applyFont="1" applyFill="1" applyBorder="1"/>
    <xf numFmtId="0" fontId="0" fillId="3" borderId="7" xfId="0" applyFont="1" applyFill="1" applyBorder="1" applyAlignment="1">
      <alignment wrapText="1"/>
    </xf>
    <xf numFmtId="0" fontId="0" fillId="5" borderId="7" xfId="0" applyFont="1" applyFill="1" applyBorder="1" applyAlignment="1">
      <alignment wrapText="1"/>
    </xf>
    <xf numFmtId="0" fontId="5" fillId="5" borderId="7" xfId="0" applyFont="1" applyFill="1" applyBorder="1" applyAlignment="1">
      <alignment wrapText="1"/>
    </xf>
    <xf numFmtId="3" fontId="1" fillId="5" borderId="1" xfId="0" applyNumberFormat="1" applyFont="1" applyFill="1" applyBorder="1"/>
    <xf numFmtId="0" fontId="0" fillId="0" borderId="1" xfId="0" applyFont="1" applyBorder="1" applyAlignment="1">
      <alignment wrapText="1"/>
    </xf>
    <xf numFmtId="1" fontId="1" fillId="0" borderId="1" xfId="0" applyNumberFormat="1" applyFont="1" applyBorder="1" applyAlignment="1">
      <alignment wrapText="1"/>
    </xf>
    <xf numFmtId="0" fontId="0" fillId="0" borderId="8" xfId="0" applyFont="1" applyBorder="1" applyAlignment="1">
      <alignment wrapText="1"/>
    </xf>
    <xf numFmtId="0" fontId="0" fillId="0" borderId="3" xfId="0" applyFont="1" applyBorder="1" applyAlignment="1">
      <alignment wrapText="1"/>
    </xf>
    <xf numFmtId="0" fontId="1" fillId="0" borderId="1" xfId="0" applyFont="1" applyBorder="1" applyAlignment="1">
      <alignment wrapText="1"/>
    </xf>
    <xf numFmtId="0" fontId="0" fillId="3" borderId="11" xfId="0" applyFont="1" applyFill="1" applyBorder="1" applyAlignment="1">
      <alignment wrapText="1"/>
    </xf>
    <xf numFmtId="0" fontId="0" fillId="0" borderId="1" xfId="0" applyFont="1" applyBorder="1" applyAlignment="1">
      <alignment horizontal="center" wrapText="1"/>
    </xf>
    <xf numFmtId="0" fontId="0" fillId="3" borderId="1" xfId="0" applyFont="1" applyFill="1" applyBorder="1" applyAlignment="1">
      <alignment wrapText="1"/>
    </xf>
    <xf numFmtId="3" fontId="1" fillId="0" borderId="1" xfId="0" applyNumberFormat="1" applyFont="1" applyBorder="1" applyAlignment="1">
      <alignment wrapText="1"/>
    </xf>
    <xf numFmtId="0" fontId="0" fillId="3" borderId="1" xfId="0" applyFont="1" applyFill="1" applyBorder="1" applyAlignment="1">
      <alignment horizontal="center" wrapText="1"/>
    </xf>
    <xf numFmtId="0" fontId="7" fillId="0" borderId="1" xfId="0" applyFont="1" applyBorder="1" applyAlignment="1">
      <alignment vertical="center" wrapText="1"/>
    </xf>
    <xf numFmtId="0" fontId="0" fillId="0" borderId="0" xfId="0" applyFont="1" applyAlignment="1">
      <alignment wrapText="1"/>
    </xf>
    <xf numFmtId="0" fontId="8" fillId="3" borderId="1" xfId="0" applyFont="1" applyFill="1" applyBorder="1" applyAlignment="1">
      <alignment wrapText="1"/>
    </xf>
    <xf numFmtId="0" fontId="8" fillId="0" borderId="1" xfId="0" applyFont="1" applyBorder="1" applyAlignment="1">
      <alignment horizontal="center" wrapText="1"/>
    </xf>
    <xf numFmtId="0" fontId="8" fillId="0" borderId="1" xfId="0" applyFont="1" applyBorder="1" applyAlignment="1">
      <alignment wrapText="1"/>
    </xf>
    <xf numFmtId="0" fontId="0" fillId="5" borderId="1" xfId="0" applyFont="1" applyFill="1" applyBorder="1" applyAlignment="1">
      <alignment wrapText="1"/>
    </xf>
    <xf numFmtId="0" fontId="0" fillId="3" borderId="0" xfId="0" applyFill="1" applyAlignment="1">
      <alignment wrapText="1"/>
    </xf>
    <xf numFmtId="1" fontId="0" fillId="3" borderId="1" xfId="0" applyNumberFormat="1" applyFont="1" applyFill="1" applyBorder="1" applyAlignment="1">
      <alignment wrapText="1"/>
    </xf>
    <xf numFmtId="3" fontId="0" fillId="3" borderId="1" xfId="0" applyNumberFormat="1" applyFont="1" applyFill="1" applyBorder="1" applyAlignment="1">
      <alignment wrapText="1"/>
    </xf>
    <xf numFmtId="1" fontId="0" fillId="5" borderId="1" xfId="0" applyNumberFormat="1" applyFont="1" applyFill="1" applyBorder="1" applyAlignment="1">
      <alignment wrapText="1"/>
    </xf>
    <xf numFmtId="1" fontId="1" fillId="3" borderId="1" xfId="0" applyNumberFormat="1" applyFont="1" applyFill="1" applyBorder="1" applyAlignment="1">
      <alignment wrapText="1"/>
    </xf>
    <xf numFmtId="1" fontId="0" fillId="0" borderId="1" xfId="0" applyNumberFormat="1" applyFont="1" applyBorder="1" applyAlignment="1">
      <alignment wrapText="1"/>
    </xf>
    <xf numFmtId="0" fontId="8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center" vertical="center" wrapText="1"/>
    </xf>
    <xf numFmtId="0" fontId="0" fillId="0" borderId="2" xfId="0" applyFont="1" applyBorder="1" applyAlignment="1">
      <alignment wrapText="1"/>
    </xf>
    <xf numFmtId="0" fontId="0" fillId="5" borderId="2" xfId="0" applyFont="1" applyFill="1" applyBorder="1" applyAlignment="1">
      <alignment wrapText="1"/>
    </xf>
    <xf numFmtId="0" fontId="0" fillId="3" borderId="2" xfId="0" applyFont="1" applyFill="1" applyBorder="1" applyAlignment="1">
      <alignment wrapText="1"/>
    </xf>
    <xf numFmtId="0" fontId="0" fillId="0" borderId="2" xfId="0" applyFont="1" applyFill="1" applyBorder="1" applyAlignment="1">
      <alignment wrapText="1"/>
    </xf>
    <xf numFmtId="3" fontId="0" fillId="0" borderId="1" xfId="0" applyNumberFormat="1" applyFont="1" applyBorder="1" applyAlignment="1">
      <alignment wrapText="1"/>
    </xf>
    <xf numFmtId="0" fontId="0" fillId="3" borderId="1" xfId="0" applyFont="1" applyFill="1" applyBorder="1"/>
    <xf numFmtId="0" fontId="9" fillId="3" borderId="0" xfId="0" applyFont="1" applyFill="1" applyAlignment="1">
      <alignment vertical="center"/>
    </xf>
    <xf numFmtId="0" fontId="9" fillId="0" borderId="0" xfId="0" applyFont="1" applyAlignment="1">
      <alignment vertical="center" wrapText="1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0" fillId="3" borderId="0" xfId="0" applyFont="1" applyFill="1" applyAlignment="1">
      <alignment vertical="center"/>
    </xf>
    <xf numFmtId="0" fontId="9" fillId="0" borderId="0" xfId="0" applyFont="1" applyAlignment="1">
      <alignment horizontal="right" vertical="center"/>
    </xf>
    <xf numFmtId="0" fontId="9" fillId="0" borderId="0" xfId="0" applyFont="1" applyFill="1" applyAlignment="1">
      <alignment vertical="center"/>
    </xf>
    <xf numFmtId="0" fontId="12" fillId="0" borderId="0" xfId="0" applyFont="1" applyAlignment="1">
      <alignment horizontal="right" vertical="center"/>
    </xf>
    <xf numFmtId="0" fontId="9" fillId="0" borderId="1" xfId="0" applyFont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Continuous" vertical="center" wrapText="1"/>
    </xf>
    <xf numFmtId="0" fontId="9" fillId="0" borderId="0" xfId="0" applyFont="1" applyAlignment="1">
      <alignment horizontal="center" vertical="center"/>
    </xf>
    <xf numFmtId="0" fontId="15" fillId="3" borderId="1" xfId="0" applyFont="1" applyFill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16" fillId="3" borderId="1" xfId="0" applyFont="1" applyFill="1" applyBorder="1" applyAlignment="1">
      <alignment horizontal="center" vertical="center" wrapText="1"/>
    </xf>
    <xf numFmtId="0" fontId="15" fillId="0" borderId="3" xfId="0" applyFont="1" applyBorder="1" applyAlignment="1">
      <alignment horizontal="centerContinuous" vertical="center" wrapText="1"/>
    </xf>
    <xf numFmtId="0" fontId="17" fillId="0" borderId="0" xfId="0" applyFont="1" applyAlignment="1">
      <alignment horizontal="center" vertical="center"/>
    </xf>
    <xf numFmtId="0" fontId="0" fillId="3" borderId="12" xfId="0" applyFont="1" applyFill="1" applyBorder="1" applyAlignment="1">
      <alignment wrapText="1"/>
    </xf>
    <xf numFmtId="0" fontId="5" fillId="3" borderId="7" xfId="0" applyFont="1" applyFill="1" applyBorder="1" applyAlignment="1">
      <alignment wrapText="1"/>
    </xf>
    <xf numFmtId="0" fontId="1" fillId="3" borderId="1" xfId="0" applyFont="1" applyFill="1" applyBorder="1" applyAlignment="1">
      <alignment wrapText="1"/>
    </xf>
    <xf numFmtId="0" fontId="0" fillId="3" borderId="0" xfId="0" applyFont="1" applyFill="1" applyAlignment="1">
      <alignment wrapText="1"/>
    </xf>
    <xf numFmtId="1" fontId="18" fillId="2" borderId="1" xfId="0" applyNumberFormat="1" applyFont="1" applyFill="1" applyBorder="1" applyAlignment="1">
      <alignment wrapText="1"/>
    </xf>
    <xf numFmtId="1" fontId="18" fillId="4" borderId="1" xfId="0" applyNumberFormat="1" applyFont="1" applyFill="1" applyBorder="1"/>
    <xf numFmtId="1" fontId="18" fillId="0" borderId="1" xfId="0" applyNumberFormat="1" applyFont="1" applyBorder="1"/>
    <xf numFmtId="1" fontId="18" fillId="5" borderId="1" xfId="0" applyNumberFormat="1" applyFont="1" applyFill="1" applyBorder="1"/>
    <xf numFmtId="1" fontId="18" fillId="0" borderId="1" xfId="0" applyNumberFormat="1" applyFont="1" applyBorder="1" applyAlignment="1">
      <alignment wrapText="1"/>
    </xf>
    <xf numFmtId="1" fontId="18" fillId="3" borderId="1" xfId="0" applyNumberFormat="1" applyFont="1" applyFill="1" applyBorder="1" applyAlignment="1">
      <alignment wrapText="1"/>
    </xf>
    <xf numFmtId="1" fontId="3" fillId="3" borderId="1" xfId="0" applyNumberFormat="1" applyFont="1" applyFill="1" applyBorder="1" applyAlignment="1">
      <alignment wrapText="1"/>
    </xf>
    <xf numFmtId="1" fontId="3" fillId="5" borderId="1" xfId="0" applyNumberFormat="1" applyFont="1" applyFill="1" applyBorder="1" applyAlignment="1">
      <alignment wrapText="1"/>
    </xf>
    <xf numFmtId="1" fontId="3" fillId="0" borderId="1" xfId="0" applyNumberFormat="1" applyFont="1" applyBorder="1" applyAlignment="1">
      <alignment wrapText="1"/>
    </xf>
    <xf numFmtId="1" fontId="3" fillId="0" borderId="1" xfId="0" applyNumberFormat="1" applyFont="1" applyBorder="1"/>
    <xf numFmtId="0" fontId="14" fillId="3" borderId="0" xfId="0" applyFont="1" applyFill="1" applyAlignment="1">
      <alignment vertical="center"/>
    </xf>
    <xf numFmtId="0" fontId="14" fillId="3" borderId="3" xfId="0" applyFont="1" applyFill="1" applyBorder="1" applyAlignment="1">
      <alignment horizontal="center" vertical="center" wrapText="1"/>
    </xf>
    <xf numFmtId="0" fontId="3" fillId="0" borderId="0" xfId="0" applyFont="1"/>
    <xf numFmtId="0" fontId="1" fillId="0" borderId="2" xfId="0" applyFont="1" applyBorder="1" applyAlignment="1">
      <alignment wrapText="1"/>
    </xf>
    <xf numFmtId="0" fontId="1" fillId="0" borderId="7" xfId="0" applyFont="1" applyBorder="1" applyAlignment="1">
      <alignment wrapText="1"/>
    </xf>
    <xf numFmtId="0" fontId="1" fillId="0" borderId="0" xfId="0" applyFont="1" applyAlignment="1">
      <alignment wrapText="1"/>
    </xf>
    <xf numFmtId="0" fontId="1" fillId="0" borderId="12" xfId="0" applyFont="1" applyBorder="1" applyAlignment="1">
      <alignment wrapText="1"/>
    </xf>
    <xf numFmtId="0" fontId="1" fillId="0" borderId="8" xfId="0" applyFont="1" applyBorder="1" applyAlignment="1">
      <alignment wrapText="1"/>
    </xf>
    <xf numFmtId="0" fontId="1" fillId="0" borderId="1" xfId="0" applyFont="1" applyBorder="1" applyAlignment="1"/>
    <xf numFmtId="0" fontId="1" fillId="0" borderId="3" xfId="0" applyFont="1" applyBorder="1" applyAlignment="1">
      <alignment wrapText="1"/>
    </xf>
    <xf numFmtId="0" fontId="19" fillId="3" borderId="1" xfId="0" applyFont="1" applyFill="1" applyBorder="1" applyAlignment="1">
      <alignment wrapText="1"/>
    </xf>
    <xf numFmtId="0" fontId="1" fillId="0" borderId="2" xfId="0" applyFont="1" applyFill="1" applyBorder="1" applyAlignment="1">
      <alignment wrapText="1"/>
    </xf>
    <xf numFmtId="0" fontId="1" fillId="0" borderId="7" xfId="0" applyFont="1" applyFill="1" applyBorder="1" applyAlignment="1">
      <alignment wrapText="1"/>
    </xf>
    <xf numFmtId="0" fontId="22" fillId="0" borderId="2" xfId="0" applyFont="1" applyFill="1" applyBorder="1" applyAlignment="1">
      <alignment wrapText="1"/>
    </xf>
    <xf numFmtId="0" fontId="23" fillId="0" borderId="1" xfId="0" applyFont="1" applyBorder="1" applyAlignment="1">
      <alignment wrapText="1"/>
    </xf>
    <xf numFmtId="0" fontId="23" fillId="3" borderId="1" xfId="0" applyFont="1" applyFill="1" applyBorder="1" applyAlignment="1">
      <alignment horizontal="center" wrapText="1"/>
    </xf>
    <xf numFmtId="0" fontId="23" fillId="3" borderId="1" xfId="0" applyFont="1" applyFill="1" applyBorder="1" applyAlignment="1">
      <alignment wrapText="1"/>
    </xf>
    <xf numFmtId="1" fontId="22" fillId="0" borderId="1" xfId="0" applyNumberFormat="1" applyFont="1" applyBorder="1" applyAlignment="1">
      <alignment wrapText="1"/>
    </xf>
    <xf numFmtId="1" fontId="24" fillId="0" borderId="1" xfId="0" applyNumberFormat="1" applyFont="1" applyBorder="1" applyAlignment="1">
      <alignment wrapText="1"/>
    </xf>
    <xf numFmtId="0" fontId="22" fillId="0" borderId="0" xfId="0" applyFont="1" applyAlignment="1">
      <alignment wrapText="1"/>
    </xf>
    <xf numFmtId="0" fontId="22" fillId="3" borderId="2" xfId="0" applyFont="1" applyFill="1" applyBorder="1" applyAlignment="1">
      <alignment wrapText="1"/>
    </xf>
    <xf numFmtId="0" fontId="23" fillId="0" borderId="1" xfId="0" applyFont="1" applyBorder="1" applyAlignment="1">
      <alignment horizontal="center" wrapText="1"/>
    </xf>
    <xf numFmtId="1" fontId="23" fillId="3" borderId="1" xfId="0" applyNumberFormat="1" applyFont="1" applyFill="1" applyBorder="1" applyAlignment="1">
      <alignment wrapText="1"/>
    </xf>
    <xf numFmtId="3" fontId="22" fillId="0" borderId="1" xfId="0" applyNumberFormat="1" applyFont="1" applyBorder="1" applyAlignment="1">
      <alignment wrapText="1"/>
    </xf>
    <xf numFmtId="0" fontId="20" fillId="0" borderId="1" xfId="0" applyFont="1" applyBorder="1" applyAlignment="1">
      <alignment wrapText="1"/>
    </xf>
    <xf numFmtId="0" fontId="25" fillId="0" borderId="1" xfId="0" applyFont="1" applyBorder="1" applyAlignment="1">
      <alignment wrapText="1"/>
    </xf>
    <xf numFmtId="0" fontId="21" fillId="0" borderId="1" xfId="0" applyFont="1" applyBorder="1" applyAlignment="1">
      <alignment wrapText="1"/>
    </xf>
    <xf numFmtId="3" fontId="20" fillId="0" borderId="1" xfId="0" applyNumberFormat="1" applyFont="1" applyBorder="1" applyAlignment="1">
      <alignment wrapText="1"/>
    </xf>
    <xf numFmtId="0" fontId="11" fillId="0" borderId="0" xfId="0" applyFont="1" applyAlignment="1">
      <alignment horizontal="center" vertical="center"/>
    </xf>
    <xf numFmtId="0" fontId="6" fillId="0" borderId="0" xfId="1" applyFont="1" applyAlignment="1" applyProtection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0" fontId="9" fillId="3" borderId="6" xfId="0" applyFont="1" applyFill="1" applyBorder="1" applyAlignment="1">
      <alignment vertical="center" wrapText="1"/>
    </xf>
    <xf numFmtId="0" fontId="9" fillId="3" borderId="5" xfId="0" applyFont="1" applyFill="1" applyBorder="1" applyAlignment="1">
      <alignment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6" xfId="0" applyFont="1" applyBorder="1" applyAlignment="1">
      <alignment vertical="center" wrapText="1"/>
    </xf>
    <xf numFmtId="0" fontId="13" fillId="0" borderId="5" xfId="0" applyFont="1" applyBorder="1" applyAlignment="1">
      <alignment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6" xfId="0" applyFont="1" applyBorder="1" applyAlignment="1">
      <alignment vertical="center" wrapText="1"/>
    </xf>
    <xf numFmtId="0" fontId="9" fillId="0" borderId="5" xfId="0" applyFont="1" applyBorder="1" applyAlignment="1">
      <alignment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3" xfId="0" applyFont="1" applyBorder="1" applyAlignment="1">
      <alignment vertical="center" wrapText="1"/>
    </xf>
  </cellXfs>
  <cellStyles count="3">
    <cellStyle name="Normal 2" xfId="1"/>
    <cellStyle name="Normal_BIN 7301,7311 and 6301" xfId="2"/>
    <cellStyle name="Нормален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тема">
  <a:themeElements>
    <a:clrScheme name="О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08"/>
  <sheetViews>
    <sheetView tabSelected="1" view="pageBreakPreview" zoomScale="60" zoomScaleNormal="65" workbookViewId="0">
      <pane xSplit="3" ySplit="9" topLeftCell="D10" activePane="bottomRight" state="frozen"/>
      <selection pane="topRight" activeCell="D1" sqref="D1"/>
      <selection pane="bottomLeft" activeCell="A13" sqref="A13"/>
      <selection pane="bottomRight" activeCell="F97" sqref="F97"/>
    </sheetView>
  </sheetViews>
  <sheetFormatPr defaultRowHeight="15" x14ac:dyDescent="0.25"/>
  <cols>
    <col min="1" max="1" width="13.5703125" customWidth="1"/>
    <col min="2" max="2" width="38.140625" style="3" customWidth="1"/>
    <col min="3" max="3" width="12.85546875" customWidth="1"/>
    <col min="4" max="4" width="14.5703125" customWidth="1"/>
    <col min="5" max="5" width="11" customWidth="1"/>
    <col min="6" max="6" width="13.42578125" customWidth="1"/>
    <col min="7" max="7" width="13" customWidth="1"/>
    <col min="8" max="8" width="12.7109375" customWidth="1"/>
    <col min="9" max="9" width="12.42578125" customWidth="1"/>
    <col min="10" max="10" width="11.42578125" customWidth="1"/>
    <col min="11" max="11" width="12.5703125" customWidth="1"/>
    <col min="12" max="13" width="11.42578125" customWidth="1"/>
    <col min="14" max="14" width="12.28515625" customWidth="1"/>
    <col min="15" max="15" width="12.28515625" style="93" customWidth="1"/>
    <col min="16" max="17" width="12.5703125" customWidth="1"/>
    <col min="18" max="18" width="11.42578125" customWidth="1"/>
    <col min="19" max="19" width="12.5703125" customWidth="1"/>
    <col min="20" max="20" width="11.7109375" customWidth="1"/>
    <col min="21" max="21" width="14.85546875" customWidth="1"/>
  </cols>
  <sheetData>
    <row r="1" spans="1:21" s="60" customFormat="1" x14ac:dyDescent="0.25">
      <c r="A1" s="58"/>
      <c r="B1" s="59"/>
      <c r="K1" s="61"/>
      <c r="M1" s="62"/>
      <c r="O1" s="91"/>
      <c r="U1" s="63" t="s">
        <v>75</v>
      </c>
    </row>
    <row r="2" spans="1:21" s="60" customFormat="1" ht="19.5" customHeight="1" x14ac:dyDescent="0.25">
      <c r="A2" s="119" t="s">
        <v>76</v>
      </c>
      <c r="B2" s="119"/>
      <c r="C2" s="119"/>
      <c r="D2" s="119"/>
      <c r="E2" s="119"/>
      <c r="F2" s="119"/>
      <c r="G2" s="119"/>
      <c r="H2" s="119"/>
      <c r="I2" s="119"/>
      <c r="J2" s="119"/>
      <c r="K2" s="119"/>
      <c r="L2" s="119"/>
      <c r="M2" s="119"/>
      <c r="N2" s="119"/>
      <c r="O2" s="119"/>
      <c r="P2" s="119"/>
      <c r="Q2" s="119"/>
      <c r="R2" s="119"/>
      <c r="S2" s="119"/>
      <c r="T2" s="119"/>
      <c r="U2" s="119"/>
    </row>
    <row r="3" spans="1:21" s="60" customFormat="1" ht="27" customHeight="1" x14ac:dyDescent="0.25">
      <c r="A3" s="120" t="s">
        <v>89</v>
      </c>
      <c r="B3" s="120"/>
      <c r="C3" s="120"/>
      <c r="D3" s="120"/>
      <c r="E3" s="120"/>
      <c r="F3" s="120"/>
      <c r="G3" s="120"/>
      <c r="H3" s="120"/>
      <c r="I3" s="120"/>
      <c r="J3" s="120"/>
      <c r="K3" s="120"/>
      <c r="L3" s="120"/>
      <c r="M3" s="120"/>
      <c r="N3" s="120"/>
      <c r="O3" s="120"/>
      <c r="P3" s="120"/>
      <c r="Q3" s="120"/>
      <c r="R3" s="120"/>
      <c r="S3" s="120"/>
      <c r="T3" s="120"/>
      <c r="U3" s="120"/>
    </row>
    <row r="4" spans="1:21" s="60" customFormat="1" x14ac:dyDescent="0.25">
      <c r="A4" s="58"/>
      <c r="B4" s="59"/>
      <c r="K4" s="61"/>
      <c r="L4" s="64"/>
      <c r="M4" s="62"/>
      <c r="N4" s="64"/>
      <c r="O4" s="91"/>
      <c r="U4" s="65" t="s">
        <v>77</v>
      </c>
    </row>
    <row r="5" spans="1:21" s="60" customFormat="1" ht="15.75" customHeight="1" x14ac:dyDescent="0.25">
      <c r="A5" s="121" t="s">
        <v>2</v>
      </c>
      <c r="B5" s="124" t="s">
        <v>29</v>
      </c>
      <c r="C5" s="127" t="s">
        <v>11</v>
      </c>
      <c r="D5" s="127" t="s">
        <v>0</v>
      </c>
      <c r="E5" s="127" t="s">
        <v>78</v>
      </c>
      <c r="F5" s="127" t="s">
        <v>79</v>
      </c>
      <c r="G5" s="127" t="s">
        <v>80</v>
      </c>
      <c r="H5" s="130" t="s">
        <v>81</v>
      </c>
      <c r="I5" s="131"/>
      <c r="J5" s="131"/>
      <c r="K5" s="131"/>
      <c r="L5" s="131"/>
      <c r="M5" s="131"/>
      <c r="N5" s="131"/>
      <c r="O5" s="131"/>
      <c r="P5" s="131"/>
      <c r="Q5" s="131"/>
      <c r="R5" s="131"/>
      <c r="S5" s="131"/>
      <c r="T5" s="131"/>
      <c r="U5" s="132"/>
    </row>
    <row r="6" spans="1:21" s="60" customFormat="1" ht="48.75" customHeight="1" x14ac:dyDescent="0.25">
      <c r="A6" s="122"/>
      <c r="B6" s="125"/>
      <c r="C6" s="128"/>
      <c r="D6" s="128"/>
      <c r="E6" s="128"/>
      <c r="F6" s="128"/>
      <c r="G6" s="128"/>
      <c r="H6" s="133" t="s">
        <v>28</v>
      </c>
      <c r="I6" s="134"/>
      <c r="J6" s="134"/>
      <c r="K6" s="135"/>
      <c r="L6" s="134" t="s">
        <v>82</v>
      </c>
      <c r="M6" s="134"/>
      <c r="N6" s="135"/>
      <c r="O6" s="92"/>
      <c r="P6" s="136" t="s">
        <v>10</v>
      </c>
      <c r="Q6" s="136"/>
      <c r="R6" s="133" t="s">
        <v>83</v>
      </c>
      <c r="S6" s="137"/>
      <c r="T6" s="133" t="s">
        <v>12</v>
      </c>
      <c r="U6" s="135"/>
    </row>
    <row r="7" spans="1:21" s="69" customFormat="1" ht="80.25" customHeight="1" x14ac:dyDescent="0.25">
      <c r="A7" s="123"/>
      <c r="B7" s="126"/>
      <c r="C7" s="129"/>
      <c r="D7" s="129"/>
      <c r="E7" s="129"/>
      <c r="F7" s="129"/>
      <c r="G7" s="129"/>
      <c r="H7" s="66" t="s">
        <v>9</v>
      </c>
      <c r="I7" s="67" t="s">
        <v>84</v>
      </c>
      <c r="J7" s="66" t="s">
        <v>1</v>
      </c>
      <c r="K7" s="67" t="s">
        <v>84</v>
      </c>
      <c r="L7" s="66" t="s">
        <v>9</v>
      </c>
      <c r="M7" s="67" t="s">
        <v>85</v>
      </c>
      <c r="N7" s="66" t="s">
        <v>1</v>
      </c>
      <c r="O7" s="67" t="s">
        <v>88</v>
      </c>
      <c r="P7" s="66" t="s">
        <v>9</v>
      </c>
      <c r="Q7" s="66" t="s">
        <v>1</v>
      </c>
      <c r="R7" s="66" t="s">
        <v>9</v>
      </c>
      <c r="S7" s="66" t="s">
        <v>1</v>
      </c>
      <c r="T7" s="66" t="s">
        <v>9</v>
      </c>
      <c r="U7" s="68" t="s">
        <v>1</v>
      </c>
    </row>
    <row r="8" spans="1:21" s="76" customFormat="1" ht="11.25" x14ac:dyDescent="0.25">
      <c r="A8" s="70">
        <v>1</v>
      </c>
      <c r="B8" s="71">
        <v>2</v>
      </c>
      <c r="C8" s="72">
        <v>3</v>
      </c>
      <c r="D8" s="72">
        <v>4</v>
      </c>
      <c r="E8" s="72">
        <v>5</v>
      </c>
      <c r="F8" s="72">
        <v>6</v>
      </c>
      <c r="G8" s="72">
        <v>7</v>
      </c>
      <c r="H8" s="72">
        <v>8</v>
      </c>
      <c r="I8" s="73" t="s">
        <v>86</v>
      </c>
      <c r="J8" s="72">
        <v>9</v>
      </c>
      <c r="K8" s="73" t="s">
        <v>18</v>
      </c>
      <c r="L8" s="72">
        <v>10</v>
      </c>
      <c r="M8" s="74" t="s">
        <v>19</v>
      </c>
      <c r="N8" s="72">
        <v>11</v>
      </c>
      <c r="O8" s="74" t="s">
        <v>87</v>
      </c>
      <c r="P8" s="72">
        <v>12</v>
      </c>
      <c r="Q8" s="72">
        <v>13</v>
      </c>
      <c r="R8" s="72">
        <v>14</v>
      </c>
      <c r="S8" s="72">
        <v>15</v>
      </c>
      <c r="T8" s="72">
        <v>16</v>
      </c>
      <c r="U8" s="75">
        <v>17</v>
      </c>
    </row>
    <row r="9" spans="1:21" s="2" customFormat="1" ht="15.75" x14ac:dyDescent="0.25">
      <c r="A9" s="51"/>
      <c r="B9" s="6" t="s">
        <v>3</v>
      </c>
      <c r="C9" s="7"/>
      <c r="D9" s="11">
        <f>+D10+D35+D93+D102+D105</f>
        <v>5019733</v>
      </c>
      <c r="E9" s="11">
        <f t="shared" ref="E9:U9" si="0">E10+E35+E93+E102+E105</f>
        <v>950371</v>
      </c>
      <c r="F9" s="11">
        <f t="shared" si="0"/>
        <v>2637844</v>
      </c>
      <c r="G9" s="11">
        <f t="shared" si="0"/>
        <v>604456</v>
      </c>
      <c r="H9" s="11">
        <f t="shared" si="0"/>
        <v>820316</v>
      </c>
      <c r="I9" s="81">
        <f t="shared" si="0"/>
        <v>784800</v>
      </c>
      <c r="J9" s="11">
        <f t="shared" si="0"/>
        <v>44230</v>
      </c>
      <c r="K9" s="81">
        <f t="shared" si="0"/>
        <v>24916</v>
      </c>
      <c r="L9" s="11">
        <f t="shared" si="0"/>
        <v>542329</v>
      </c>
      <c r="M9" s="81">
        <f t="shared" si="0"/>
        <v>263455</v>
      </c>
      <c r="N9" s="11">
        <f t="shared" si="0"/>
        <v>391909</v>
      </c>
      <c r="O9" s="81">
        <f t="shared" si="0"/>
        <v>117703</v>
      </c>
      <c r="P9" s="11">
        <f t="shared" si="0"/>
        <v>1273869</v>
      </c>
      <c r="Q9" s="11">
        <f t="shared" si="0"/>
        <v>168317</v>
      </c>
      <c r="R9" s="11">
        <f t="shared" si="0"/>
        <v>1330</v>
      </c>
      <c r="S9" s="11">
        <f t="shared" si="0"/>
        <v>0</v>
      </c>
      <c r="T9" s="11">
        <f t="shared" si="0"/>
        <v>0</v>
      </c>
      <c r="U9" s="11">
        <f t="shared" si="0"/>
        <v>0</v>
      </c>
    </row>
    <row r="10" spans="1:21" s="21" customFormat="1" ht="30" x14ac:dyDescent="0.25">
      <c r="A10" s="15">
        <v>5100</v>
      </c>
      <c r="B10" s="16" t="s">
        <v>4</v>
      </c>
      <c r="C10" s="17"/>
      <c r="D10" s="18">
        <f>+D11+D16+D19+D25+D31</f>
        <v>2746920</v>
      </c>
      <c r="E10" s="18">
        <f t="shared" ref="E10:G10" si="1">+E11+E16+E19+E25+E31</f>
        <v>262315</v>
      </c>
      <c r="F10" s="18">
        <f t="shared" si="1"/>
        <v>1094127</v>
      </c>
      <c r="G10" s="18">
        <f t="shared" si="1"/>
        <v>151939</v>
      </c>
      <c r="H10" s="18">
        <f t="shared" ref="H10:K10" si="2">+H11+H16+H19+H25+H31</f>
        <v>362810</v>
      </c>
      <c r="I10" s="82">
        <f t="shared" si="2"/>
        <v>362810</v>
      </c>
      <c r="J10" s="18">
        <f t="shared" si="2"/>
        <v>0</v>
      </c>
      <c r="K10" s="82">
        <f t="shared" si="2"/>
        <v>0</v>
      </c>
      <c r="L10" s="18">
        <f t="shared" ref="L10:S10" si="3">+L11+L16+L19+L25+L31</f>
        <v>103231</v>
      </c>
      <c r="M10" s="82">
        <f t="shared" ref="M10:O10" si="4">+M11+M16+M19+M25+M31</f>
        <v>103231</v>
      </c>
      <c r="N10" s="18">
        <f t="shared" si="3"/>
        <v>94035</v>
      </c>
      <c r="O10" s="82">
        <f t="shared" si="4"/>
        <v>94035</v>
      </c>
      <c r="P10" s="18">
        <f t="shared" si="3"/>
        <v>628086</v>
      </c>
      <c r="Q10" s="18">
        <f t="shared" si="3"/>
        <v>57904</v>
      </c>
      <c r="R10" s="18">
        <f t="shared" si="3"/>
        <v>0</v>
      </c>
      <c r="S10" s="18">
        <f t="shared" si="3"/>
        <v>0</v>
      </c>
      <c r="T10" s="18">
        <f t="shared" ref="T10:U10" si="5">+T11+T16+T19+T25+T31</f>
        <v>0</v>
      </c>
      <c r="U10" s="18">
        <f t="shared" si="5"/>
        <v>0</v>
      </c>
    </row>
    <row r="11" spans="1:21" ht="15" hidden="1" customHeight="1" x14ac:dyDescent="0.25">
      <c r="A11" s="52" t="s">
        <v>13</v>
      </c>
      <c r="B11" s="4" t="s">
        <v>23</v>
      </c>
      <c r="C11" s="1"/>
      <c r="D11" s="12">
        <f>+D12+D14</f>
        <v>0</v>
      </c>
      <c r="E11" s="12">
        <f>+E12+E14</f>
        <v>0</v>
      </c>
      <c r="F11" s="12">
        <f t="shared" ref="F11:U11" si="6">+F12+F14</f>
        <v>0</v>
      </c>
      <c r="G11" s="12">
        <f t="shared" si="6"/>
        <v>0</v>
      </c>
      <c r="H11" s="12">
        <f t="shared" si="6"/>
        <v>0</v>
      </c>
      <c r="I11" s="83">
        <f t="shared" si="6"/>
        <v>0</v>
      </c>
      <c r="J11" s="12">
        <f t="shared" si="6"/>
        <v>0</v>
      </c>
      <c r="K11" s="83">
        <f t="shared" si="6"/>
        <v>0</v>
      </c>
      <c r="L11" s="12">
        <f t="shared" si="6"/>
        <v>0</v>
      </c>
      <c r="M11" s="83">
        <f t="shared" ref="M11:O11" si="7">+M12+M14</f>
        <v>0</v>
      </c>
      <c r="N11" s="12">
        <f t="shared" si="6"/>
        <v>0</v>
      </c>
      <c r="O11" s="83">
        <f t="shared" si="7"/>
        <v>0</v>
      </c>
      <c r="P11" s="12">
        <f t="shared" si="6"/>
        <v>0</v>
      </c>
      <c r="Q11" s="12">
        <f t="shared" si="6"/>
        <v>0</v>
      </c>
      <c r="R11" s="12">
        <f t="shared" si="6"/>
        <v>0</v>
      </c>
      <c r="S11" s="12">
        <f t="shared" si="6"/>
        <v>0</v>
      </c>
      <c r="T11" s="9">
        <f t="shared" si="6"/>
        <v>0</v>
      </c>
      <c r="U11" s="9">
        <f t="shared" si="6"/>
        <v>0</v>
      </c>
    </row>
    <row r="12" spans="1:21" ht="15" hidden="1" customHeight="1" x14ac:dyDescent="0.25">
      <c r="A12" s="52"/>
      <c r="B12" s="4" t="s">
        <v>21</v>
      </c>
      <c r="C12" s="1"/>
      <c r="D12" s="12">
        <f>+D13</f>
        <v>0</v>
      </c>
      <c r="E12" s="12">
        <f t="shared" ref="E12:U12" si="8">+E13</f>
        <v>0</v>
      </c>
      <c r="F12" s="12">
        <f t="shared" si="8"/>
        <v>0</v>
      </c>
      <c r="G12" s="12">
        <f t="shared" si="8"/>
        <v>0</v>
      </c>
      <c r="H12" s="12">
        <f t="shared" si="8"/>
        <v>0</v>
      </c>
      <c r="I12" s="83">
        <f t="shared" si="8"/>
        <v>0</v>
      </c>
      <c r="J12" s="12">
        <f t="shared" si="8"/>
        <v>0</v>
      </c>
      <c r="K12" s="83">
        <f t="shared" si="8"/>
        <v>0</v>
      </c>
      <c r="L12" s="12">
        <f t="shared" si="8"/>
        <v>0</v>
      </c>
      <c r="M12" s="83">
        <f t="shared" si="8"/>
        <v>0</v>
      </c>
      <c r="N12" s="12">
        <f t="shared" si="8"/>
        <v>0</v>
      </c>
      <c r="O12" s="83">
        <f t="shared" si="8"/>
        <v>0</v>
      </c>
      <c r="P12" s="12">
        <f t="shared" si="8"/>
        <v>0</v>
      </c>
      <c r="Q12" s="12">
        <f t="shared" si="8"/>
        <v>0</v>
      </c>
      <c r="R12" s="12">
        <f t="shared" si="8"/>
        <v>0</v>
      </c>
      <c r="S12" s="12">
        <f t="shared" si="8"/>
        <v>0</v>
      </c>
      <c r="T12" s="9">
        <f t="shared" si="8"/>
        <v>0</v>
      </c>
      <c r="U12" s="9">
        <f t="shared" si="8"/>
        <v>0</v>
      </c>
    </row>
    <row r="13" spans="1:21" ht="18" hidden="1" customHeight="1" x14ac:dyDescent="0.25">
      <c r="A13" s="52"/>
      <c r="B13" s="4"/>
      <c r="C13" s="1"/>
      <c r="D13" s="12"/>
      <c r="E13" s="12"/>
      <c r="F13" s="12">
        <f>H13+L13+P13+R13+T13</f>
        <v>0</v>
      </c>
      <c r="G13" s="12">
        <f>J13+N13+Q13+S13+U13</f>
        <v>0</v>
      </c>
      <c r="H13" s="12"/>
      <c r="I13" s="83"/>
      <c r="J13" s="12"/>
      <c r="K13" s="83"/>
      <c r="L13" s="12"/>
      <c r="M13" s="83"/>
      <c r="N13" s="12"/>
      <c r="O13" s="83"/>
      <c r="P13" s="12"/>
      <c r="Q13" s="12">
        <v>0</v>
      </c>
      <c r="R13" s="12"/>
      <c r="S13" s="12"/>
      <c r="T13" s="9"/>
      <c r="U13" s="9"/>
    </row>
    <row r="14" spans="1:21" ht="15" hidden="1" customHeight="1" x14ac:dyDescent="0.25">
      <c r="A14" s="53"/>
      <c r="B14" s="26" t="s">
        <v>20</v>
      </c>
      <c r="C14" s="22"/>
      <c r="D14" s="23">
        <f>+D15</f>
        <v>0</v>
      </c>
      <c r="E14" s="23">
        <f t="shared" ref="E14:U14" si="9">+E15</f>
        <v>0</v>
      </c>
      <c r="F14" s="23">
        <f t="shared" si="9"/>
        <v>0</v>
      </c>
      <c r="G14" s="23">
        <f t="shared" si="9"/>
        <v>0</v>
      </c>
      <c r="H14" s="23">
        <f t="shared" si="9"/>
        <v>0</v>
      </c>
      <c r="I14" s="84">
        <f t="shared" si="9"/>
        <v>0</v>
      </c>
      <c r="J14" s="23">
        <f t="shared" si="9"/>
        <v>0</v>
      </c>
      <c r="K14" s="84">
        <f t="shared" si="9"/>
        <v>0</v>
      </c>
      <c r="L14" s="23">
        <f t="shared" si="9"/>
        <v>0</v>
      </c>
      <c r="M14" s="84">
        <f t="shared" si="9"/>
        <v>0</v>
      </c>
      <c r="N14" s="23">
        <f t="shared" si="9"/>
        <v>0</v>
      </c>
      <c r="O14" s="84">
        <f t="shared" si="9"/>
        <v>0</v>
      </c>
      <c r="P14" s="23">
        <f t="shared" si="9"/>
        <v>0</v>
      </c>
      <c r="Q14" s="23">
        <f t="shared" si="9"/>
        <v>0</v>
      </c>
      <c r="R14" s="23">
        <f t="shared" si="9"/>
        <v>0</v>
      </c>
      <c r="S14" s="23">
        <f t="shared" si="9"/>
        <v>0</v>
      </c>
      <c r="T14" s="27">
        <f t="shared" si="9"/>
        <v>0</v>
      </c>
      <c r="U14" s="27">
        <f t="shared" si="9"/>
        <v>0</v>
      </c>
    </row>
    <row r="15" spans="1:21" ht="15" hidden="1" customHeight="1" x14ac:dyDescent="0.25">
      <c r="A15" s="52"/>
      <c r="B15" s="4"/>
      <c r="C15" s="1"/>
      <c r="D15" s="12"/>
      <c r="E15" s="12">
        <v>0</v>
      </c>
      <c r="F15" s="12">
        <f>H15+L15+P15+R15+T15</f>
        <v>0</v>
      </c>
      <c r="G15" s="12">
        <f>J15+N15+Q15+S15+U15</f>
        <v>0</v>
      </c>
      <c r="H15" s="12"/>
      <c r="I15" s="83"/>
      <c r="J15" s="12"/>
      <c r="K15" s="83"/>
      <c r="L15" s="12"/>
      <c r="M15" s="83"/>
      <c r="N15" s="12">
        <v>0</v>
      </c>
      <c r="O15" s="83"/>
      <c r="P15" s="12"/>
      <c r="Q15" s="12"/>
      <c r="R15" s="12"/>
      <c r="S15" s="12"/>
      <c r="T15" s="9"/>
      <c r="U15" s="9"/>
    </row>
    <row r="16" spans="1:21" s="14" customFormat="1" ht="15" customHeight="1" x14ac:dyDescent="0.25">
      <c r="A16" s="94" t="s">
        <v>14</v>
      </c>
      <c r="B16" s="95" t="s">
        <v>24</v>
      </c>
      <c r="C16" s="99"/>
      <c r="D16" s="12">
        <f>+D17</f>
        <v>140000</v>
      </c>
      <c r="E16" s="12">
        <f t="shared" ref="E16:U16" si="10">+E17</f>
        <v>0</v>
      </c>
      <c r="F16" s="12">
        <f t="shared" si="10"/>
        <v>140000</v>
      </c>
      <c r="G16" s="12">
        <f t="shared" si="10"/>
        <v>0</v>
      </c>
      <c r="H16" s="12">
        <f t="shared" si="10"/>
        <v>0</v>
      </c>
      <c r="I16" s="83">
        <f t="shared" si="10"/>
        <v>0</v>
      </c>
      <c r="J16" s="12">
        <f t="shared" si="10"/>
        <v>0</v>
      </c>
      <c r="K16" s="83">
        <f t="shared" si="10"/>
        <v>0</v>
      </c>
      <c r="L16" s="12">
        <f t="shared" si="10"/>
        <v>0</v>
      </c>
      <c r="M16" s="83">
        <f t="shared" si="10"/>
        <v>0</v>
      </c>
      <c r="N16" s="12">
        <f t="shared" si="10"/>
        <v>0</v>
      </c>
      <c r="O16" s="83">
        <f t="shared" si="10"/>
        <v>0</v>
      </c>
      <c r="P16" s="12">
        <f t="shared" si="10"/>
        <v>140000</v>
      </c>
      <c r="Q16" s="12">
        <f t="shared" si="10"/>
        <v>0</v>
      </c>
      <c r="R16" s="12">
        <f t="shared" si="10"/>
        <v>0</v>
      </c>
      <c r="S16" s="12">
        <f t="shared" si="10"/>
        <v>0</v>
      </c>
      <c r="T16" s="12">
        <f t="shared" si="10"/>
        <v>0</v>
      </c>
      <c r="U16" s="12">
        <f t="shared" si="10"/>
        <v>0</v>
      </c>
    </row>
    <row r="17" spans="1:21" ht="15" hidden="1" customHeight="1" x14ac:dyDescent="0.25">
      <c r="A17" s="52"/>
      <c r="B17" s="4" t="s">
        <v>21</v>
      </c>
      <c r="C17" s="1"/>
      <c r="D17" s="12">
        <f>+D18</f>
        <v>140000</v>
      </c>
      <c r="E17" s="12">
        <f t="shared" ref="E17:U17" si="11">+E18</f>
        <v>0</v>
      </c>
      <c r="F17" s="12">
        <f t="shared" si="11"/>
        <v>140000</v>
      </c>
      <c r="G17" s="12">
        <f t="shared" si="11"/>
        <v>0</v>
      </c>
      <c r="H17" s="12">
        <f t="shared" si="11"/>
        <v>0</v>
      </c>
      <c r="I17" s="83">
        <f t="shared" si="11"/>
        <v>0</v>
      </c>
      <c r="J17" s="12">
        <f t="shared" si="11"/>
        <v>0</v>
      </c>
      <c r="K17" s="83">
        <f t="shared" si="11"/>
        <v>0</v>
      </c>
      <c r="L17" s="12">
        <f t="shared" si="11"/>
        <v>0</v>
      </c>
      <c r="M17" s="83">
        <f t="shared" si="11"/>
        <v>0</v>
      </c>
      <c r="N17" s="12">
        <f t="shared" si="11"/>
        <v>0</v>
      </c>
      <c r="O17" s="83">
        <f t="shared" si="11"/>
        <v>0</v>
      </c>
      <c r="P17" s="12">
        <f t="shared" si="11"/>
        <v>140000</v>
      </c>
      <c r="Q17" s="12">
        <f t="shared" si="11"/>
        <v>0</v>
      </c>
      <c r="R17" s="12">
        <f t="shared" si="11"/>
        <v>0</v>
      </c>
      <c r="S17" s="12">
        <f t="shared" si="11"/>
        <v>0</v>
      </c>
      <c r="T17" s="9">
        <f t="shared" si="11"/>
        <v>0</v>
      </c>
      <c r="U17" s="9">
        <f t="shared" si="11"/>
        <v>0</v>
      </c>
    </row>
    <row r="18" spans="1:21" ht="16.5" customHeight="1" x14ac:dyDescent="0.25">
      <c r="A18" s="57"/>
      <c r="B18" s="4" t="s">
        <v>35</v>
      </c>
      <c r="C18" s="28" t="s">
        <v>36</v>
      </c>
      <c r="D18" s="12">
        <v>140000</v>
      </c>
      <c r="E18" s="12"/>
      <c r="F18" s="12">
        <f>H18+L18+P18+R18+T18</f>
        <v>140000</v>
      </c>
      <c r="G18" s="12">
        <f>J18+N18+Q18+S18+U18</f>
        <v>0</v>
      </c>
      <c r="H18" s="12"/>
      <c r="I18" s="83"/>
      <c r="J18" s="12"/>
      <c r="K18" s="83"/>
      <c r="L18" s="12"/>
      <c r="M18" s="83"/>
      <c r="N18" s="12"/>
      <c r="O18" s="83"/>
      <c r="P18" s="12">
        <v>140000</v>
      </c>
      <c r="Q18" s="12"/>
      <c r="R18" s="12"/>
      <c r="S18" s="12"/>
      <c r="T18" s="9"/>
      <c r="U18" s="9"/>
    </row>
    <row r="19" spans="1:21" s="96" customFormat="1" ht="57" customHeight="1" x14ac:dyDescent="0.25">
      <c r="A19" s="98" t="s">
        <v>16</v>
      </c>
      <c r="B19" s="100" t="s">
        <v>26</v>
      </c>
      <c r="C19" s="32"/>
      <c r="D19" s="29">
        <f>+D20</f>
        <v>811840</v>
      </c>
      <c r="E19" s="29">
        <f t="shared" ref="E19:F19" si="12">+E20</f>
        <v>223546</v>
      </c>
      <c r="F19" s="29">
        <f t="shared" si="12"/>
        <v>450010</v>
      </c>
      <c r="G19" s="29">
        <f>+G20</f>
        <v>94981</v>
      </c>
      <c r="H19" s="29">
        <f t="shared" ref="H19:K19" si="13">+H20</f>
        <v>0</v>
      </c>
      <c r="I19" s="85">
        <f t="shared" si="13"/>
        <v>0</v>
      </c>
      <c r="J19" s="29">
        <f t="shared" si="13"/>
        <v>0</v>
      </c>
      <c r="K19" s="85">
        <f t="shared" si="13"/>
        <v>0</v>
      </c>
      <c r="L19" s="29">
        <f t="shared" ref="L19:S19" si="14">+L20</f>
        <v>40000</v>
      </c>
      <c r="M19" s="85">
        <f t="shared" si="14"/>
        <v>40000</v>
      </c>
      <c r="N19" s="29">
        <f t="shared" si="14"/>
        <v>40000</v>
      </c>
      <c r="O19" s="85">
        <f t="shared" si="14"/>
        <v>40000</v>
      </c>
      <c r="P19" s="29">
        <f t="shared" si="14"/>
        <v>410010</v>
      </c>
      <c r="Q19" s="29">
        <f t="shared" si="14"/>
        <v>54981</v>
      </c>
      <c r="R19" s="29">
        <f t="shared" si="14"/>
        <v>0</v>
      </c>
      <c r="S19" s="29">
        <f t="shared" si="14"/>
        <v>0</v>
      </c>
      <c r="T19" s="29">
        <f t="shared" ref="T19:U19" si="15">+T20</f>
        <v>0</v>
      </c>
      <c r="U19" s="29">
        <f t="shared" si="15"/>
        <v>0</v>
      </c>
    </row>
    <row r="20" spans="1:21" s="3" customFormat="1" ht="15" hidden="1" customHeight="1" x14ac:dyDescent="0.25">
      <c r="A20" s="30"/>
      <c r="B20" s="31" t="s">
        <v>21</v>
      </c>
      <c r="C20" s="32"/>
      <c r="D20" s="29">
        <f>SUM(D21:D24)</f>
        <v>811840</v>
      </c>
      <c r="E20" s="29">
        <f t="shared" ref="E20:G20" si="16">SUM(E21:E24)</f>
        <v>223546</v>
      </c>
      <c r="F20" s="29">
        <f t="shared" si="16"/>
        <v>450010</v>
      </c>
      <c r="G20" s="29">
        <f t="shared" si="16"/>
        <v>94981</v>
      </c>
      <c r="H20" s="29">
        <f t="shared" ref="H20:K20" si="17">SUM(H21:H24)</f>
        <v>0</v>
      </c>
      <c r="I20" s="85">
        <f t="shared" si="17"/>
        <v>0</v>
      </c>
      <c r="J20" s="29">
        <f t="shared" si="17"/>
        <v>0</v>
      </c>
      <c r="K20" s="85">
        <f t="shared" si="17"/>
        <v>0</v>
      </c>
      <c r="L20" s="29">
        <f t="shared" ref="L20:S20" si="18">SUM(L21:L24)</f>
        <v>40000</v>
      </c>
      <c r="M20" s="85">
        <f t="shared" ref="M20:O20" si="19">SUM(M21:M24)</f>
        <v>40000</v>
      </c>
      <c r="N20" s="29">
        <f t="shared" si="18"/>
        <v>40000</v>
      </c>
      <c r="O20" s="85">
        <f t="shared" si="19"/>
        <v>40000</v>
      </c>
      <c r="P20" s="29">
        <f t="shared" si="18"/>
        <v>410010</v>
      </c>
      <c r="Q20" s="29">
        <f t="shared" si="18"/>
        <v>54981</v>
      </c>
      <c r="R20" s="29">
        <f t="shared" si="18"/>
        <v>0</v>
      </c>
      <c r="S20" s="29">
        <f t="shared" si="18"/>
        <v>0</v>
      </c>
      <c r="T20" s="29">
        <f t="shared" ref="T20:U20" si="20">SUM(T21:T24)</f>
        <v>0</v>
      </c>
      <c r="U20" s="29">
        <f t="shared" si="20"/>
        <v>0</v>
      </c>
    </row>
    <row r="21" spans="1:21" s="3" customFormat="1" ht="28.5" customHeight="1" x14ac:dyDescent="0.25">
      <c r="A21" s="35"/>
      <c r="B21" s="33" t="s">
        <v>37</v>
      </c>
      <c r="C21" s="34" t="s">
        <v>38</v>
      </c>
      <c r="D21" s="28">
        <v>449830</v>
      </c>
      <c r="E21" s="35">
        <v>223546</v>
      </c>
      <c r="F21" s="29">
        <f>+H21+L21+P21+R21+T21</f>
        <v>88000</v>
      </c>
      <c r="G21" s="29">
        <f>+J21+N21+Q21+S21+U21</f>
        <v>45896</v>
      </c>
      <c r="H21" s="29"/>
      <c r="I21" s="85"/>
      <c r="J21" s="29"/>
      <c r="K21" s="85"/>
      <c r="L21" s="29"/>
      <c r="M21" s="85"/>
      <c r="N21" s="29"/>
      <c r="O21" s="85"/>
      <c r="P21" s="29">
        <v>88000</v>
      </c>
      <c r="Q21" s="29">
        <v>45896</v>
      </c>
      <c r="R21" s="29"/>
      <c r="S21" s="29"/>
      <c r="T21" s="36"/>
      <c r="U21" s="36"/>
    </row>
    <row r="22" spans="1:21" s="3" customFormat="1" ht="33" customHeight="1" x14ac:dyDescent="0.25">
      <c r="A22" s="35"/>
      <c r="B22" s="31" t="s">
        <v>39</v>
      </c>
      <c r="C22" s="37" t="s">
        <v>33</v>
      </c>
      <c r="D22" s="45">
        <f>+F22</f>
        <v>200000</v>
      </c>
      <c r="E22" s="28"/>
      <c r="F22" s="29">
        <f>+H22+L22+P22+R22+T22</f>
        <v>200000</v>
      </c>
      <c r="G22" s="29">
        <f>+J22+N22+Q22+S22+U22</f>
        <v>49085</v>
      </c>
      <c r="H22" s="29"/>
      <c r="I22" s="85"/>
      <c r="J22" s="29"/>
      <c r="K22" s="85"/>
      <c r="L22" s="29">
        <v>40000</v>
      </c>
      <c r="M22" s="85">
        <v>40000</v>
      </c>
      <c r="N22" s="29">
        <v>40000</v>
      </c>
      <c r="O22" s="85">
        <v>40000</v>
      </c>
      <c r="P22" s="29">
        <v>160000</v>
      </c>
      <c r="Q22" s="29">
        <v>9085</v>
      </c>
      <c r="R22" s="29"/>
      <c r="S22" s="29"/>
      <c r="T22" s="36"/>
      <c r="U22" s="36"/>
    </row>
    <row r="23" spans="1:21" s="3" customFormat="1" ht="62.25" customHeight="1" x14ac:dyDescent="0.25">
      <c r="A23" s="35"/>
      <c r="B23" s="31" t="s">
        <v>71</v>
      </c>
      <c r="C23" s="37" t="s">
        <v>33</v>
      </c>
      <c r="D23" s="45">
        <f>+F23</f>
        <v>102010</v>
      </c>
      <c r="E23" s="28"/>
      <c r="F23" s="29">
        <f>+H23+L23+P23+R23+T23</f>
        <v>102010</v>
      </c>
      <c r="G23" s="29">
        <f>+J23+N23+Q23+S23+U23</f>
        <v>0</v>
      </c>
      <c r="H23" s="29"/>
      <c r="I23" s="85"/>
      <c r="J23" s="29"/>
      <c r="K23" s="85"/>
      <c r="L23" s="29"/>
      <c r="M23" s="85"/>
      <c r="N23" s="29"/>
      <c r="O23" s="85"/>
      <c r="P23" s="29">
        <v>102010</v>
      </c>
      <c r="Q23" s="29"/>
      <c r="R23" s="29"/>
      <c r="S23" s="29"/>
      <c r="T23" s="36"/>
      <c r="U23" s="36"/>
    </row>
    <row r="24" spans="1:21" s="3" customFormat="1" ht="27.75" customHeight="1" x14ac:dyDescent="0.25">
      <c r="A24" s="28"/>
      <c r="B24" s="31" t="s">
        <v>40</v>
      </c>
      <c r="C24" s="37" t="s">
        <v>33</v>
      </c>
      <c r="D24" s="35">
        <v>60000</v>
      </c>
      <c r="E24" s="28"/>
      <c r="F24" s="29">
        <f>+H24+L24+P24+R24+T24</f>
        <v>60000</v>
      </c>
      <c r="G24" s="29">
        <f>+J24+N24+Q24+S24+U24</f>
        <v>0</v>
      </c>
      <c r="H24" s="29"/>
      <c r="I24" s="85"/>
      <c r="J24" s="29"/>
      <c r="K24" s="85"/>
      <c r="L24" s="29"/>
      <c r="M24" s="85"/>
      <c r="N24" s="29"/>
      <c r="O24" s="85"/>
      <c r="P24" s="29">
        <v>60000</v>
      </c>
      <c r="Q24" s="29"/>
      <c r="R24" s="29"/>
      <c r="S24" s="29"/>
      <c r="T24" s="36"/>
      <c r="U24" s="36"/>
    </row>
    <row r="25" spans="1:21" s="96" customFormat="1" ht="27.75" customHeight="1" x14ac:dyDescent="0.25">
      <c r="A25" s="97" t="s">
        <v>17</v>
      </c>
      <c r="B25" s="95" t="s">
        <v>27</v>
      </c>
      <c r="C25" s="32"/>
      <c r="D25" s="29">
        <f>+D26+D29</f>
        <v>1446270</v>
      </c>
      <c r="E25" s="29">
        <f t="shared" ref="E25:G25" si="21">+E26+E29</f>
        <v>38769</v>
      </c>
      <c r="F25" s="29">
        <f t="shared" si="21"/>
        <v>155307</v>
      </c>
      <c r="G25" s="29">
        <f t="shared" si="21"/>
        <v>54035</v>
      </c>
      <c r="H25" s="29">
        <f t="shared" ref="H25:K25" si="22">+H26+H29</f>
        <v>20000</v>
      </c>
      <c r="I25" s="85">
        <f t="shared" si="22"/>
        <v>20000</v>
      </c>
      <c r="J25" s="29">
        <f t="shared" si="22"/>
        <v>0</v>
      </c>
      <c r="K25" s="85">
        <f t="shared" si="22"/>
        <v>0</v>
      </c>
      <c r="L25" s="29">
        <f t="shared" ref="L25:S25" si="23">+L26+L29</f>
        <v>63231</v>
      </c>
      <c r="M25" s="85">
        <f t="shared" ref="M25:O25" si="24">+M26+M29</f>
        <v>63231</v>
      </c>
      <c r="N25" s="29">
        <f t="shared" si="23"/>
        <v>54035</v>
      </c>
      <c r="O25" s="85">
        <f t="shared" si="24"/>
        <v>54035</v>
      </c>
      <c r="P25" s="29">
        <f t="shared" si="23"/>
        <v>72076</v>
      </c>
      <c r="Q25" s="29">
        <f t="shared" si="23"/>
        <v>0</v>
      </c>
      <c r="R25" s="29">
        <f t="shared" si="23"/>
        <v>0</v>
      </c>
      <c r="S25" s="29">
        <f t="shared" si="23"/>
        <v>0</v>
      </c>
      <c r="T25" s="29">
        <f t="shared" ref="T25:U25" si="25">+T26+T29</f>
        <v>0</v>
      </c>
      <c r="U25" s="29">
        <f t="shared" si="25"/>
        <v>0</v>
      </c>
    </row>
    <row r="26" spans="1:21" s="3" customFormat="1" ht="15" hidden="1" customHeight="1" x14ac:dyDescent="0.25">
      <c r="A26" s="30"/>
      <c r="B26" s="4" t="s">
        <v>21</v>
      </c>
      <c r="C26" s="32"/>
      <c r="D26" s="29">
        <f>SUM(D27:D28)</f>
        <v>1426270</v>
      </c>
      <c r="E26" s="29">
        <f t="shared" ref="E26:G26" si="26">SUM(E27:E28)</f>
        <v>38769</v>
      </c>
      <c r="F26" s="29">
        <f t="shared" si="26"/>
        <v>135307</v>
      </c>
      <c r="G26" s="29">
        <f t="shared" si="26"/>
        <v>54035</v>
      </c>
      <c r="H26" s="29">
        <f t="shared" ref="H26:K26" si="27">SUM(H27:H28)</f>
        <v>0</v>
      </c>
      <c r="I26" s="85">
        <f t="shared" si="27"/>
        <v>0</v>
      </c>
      <c r="J26" s="29">
        <f t="shared" si="27"/>
        <v>0</v>
      </c>
      <c r="K26" s="85">
        <f t="shared" si="27"/>
        <v>0</v>
      </c>
      <c r="L26" s="29">
        <f t="shared" ref="L26:S26" si="28">SUM(L27:L28)</f>
        <v>63231</v>
      </c>
      <c r="M26" s="85">
        <f t="shared" ref="M26:O26" si="29">SUM(M27:M28)</f>
        <v>63231</v>
      </c>
      <c r="N26" s="29">
        <f t="shared" si="28"/>
        <v>54035</v>
      </c>
      <c r="O26" s="85">
        <f t="shared" si="29"/>
        <v>54035</v>
      </c>
      <c r="P26" s="29">
        <f t="shared" si="28"/>
        <v>72076</v>
      </c>
      <c r="Q26" s="29">
        <f t="shared" si="28"/>
        <v>0</v>
      </c>
      <c r="R26" s="29">
        <f t="shared" si="28"/>
        <v>0</v>
      </c>
      <c r="S26" s="29">
        <f t="shared" si="28"/>
        <v>0</v>
      </c>
      <c r="T26" s="29">
        <f t="shared" ref="T26:U26" si="30">SUM(T27:T28)</f>
        <v>0</v>
      </c>
      <c r="U26" s="29">
        <f t="shared" si="30"/>
        <v>0</v>
      </c>
    </row>
    <row r="27" spans="1:21" s="39" customFormat="1" ht="27.75" customHeight="1" x14ac:dyDescent="0.25">
      <c r="A27" s="28"/>
      <c r="B27" s="38" t="s">
        <v>41</v>
      </c>
      <c r="C27" s="34" t="s">
        <v>42</v>
      </c>
      <c r="D27" s="28">
        <v>1319270</v>
      </c>
      <c r="E27" s="28"/>
      <c r="F27" s="29">
        <f>+H27+L27+P27+R27+T27</f>
        <v>67076</v>
      </c>
      <c r="G27" s="29">
        <f>+J27+N27+Q27+S27+U27</f>
        <v>0</v>
      </c>
      <c r="H27" s="29"/>
      <c r="I27" s="85"/>
      <c r="J27" s="29"/>
      <c r="K27" s="85"/>
      <c r="L27" s="29"/>
      <c r="M27" s="85"/>
      <c r="N27" s="29"/>
      <c r="O27" s="85"/>
      <c r="P27" s="29">
        <v>67076</v>
      </c>
      <c r="Q27" s="29"/>
      <c r="R27" s="29"/>
      <c r="S27" s="29"/>
      <c r="T27" s="36"/>
      <c r="U27" s="36"/>
    </row>
    <row r="28" spans="1:21" s="39" customFormat="1" ht="72" customHeight="1" x14ac:dyDescent="0.25">
      <c r="A28" s="35"/>
      <c r="B28" s="28" t="s">
        <v>43</v>
      </c>
      <c r="C28" s="37" t="s">
        <v>32</v>
      </c>
      <c r="D28" s="35">
        <f>102000+5000</f>
        <v>107000</v>
      </c>
      <c r="E28" s="28">
        <v>38769</v>
      </c>
      <c r="F28" s="29">
        <f>+H28+L28+P28+R28+T28</f>
        <v>68231</v>
      </c>
      <c r="G28" s="29">
        <f>+J28+N28+Q28+S28+U28</f>
        <v>54035</v>
      </c>
      <c r="H28" s="29"/>
      <c r="I28" s="85"/>
      <c r="J28" s="29"/>
      <c r="K28" s="85"/>
      <c r="L28" s="29">
        <v>63231</v>
      </c>
      <c r="M28" s="85">
        <v>63231</v>
      </c>
      <c r="N28" s="29">
        <v>54035</v>
      </c>
      <c r="O28" s="85">
        <v>54035</v>
      </c>
      <c r="P28" s="29">
        <v>5000</v>
      </c>
      <c r="Q28" s="29"/>
      <c r="R28" s="29"/>
      <c r="S28" s="29"/>
      <c r="T28" s="36"/>
      <c r="U28" s="36"/>
    </row>
    <row r="29" spans="1:21" s="80" customFormat="1" ht="15" hidden="1" customHeight="1" x14ac:dyDescent="0.25">
      <c r="A29" s="77"/>
      <c r="B29" s="78" t="s">
        <v>20</v>
      </c>
      <c r="C29" s="79"/>
      <c r="D29" s="48">
        <f>+D30</f>
        <v>20000</v>
      </c>
      <c r="E29" s="48">
        <f t="shared" ref="E29:G29" si="31">+E30</f>
        <v>0</v>
      </c>
      <c r="F29" s="48">
        <f t="shared" si="31"/>
        <v>20000</v>
      </c>
      <c r="G29" s="48">
        <f t="shared" si="31"/>
        <v>0</v>
      </c>
      <c r="H29" s="48">
        <f t="shared" ref="H29:K29" si="32">+H30</f>
        <v>20000</v>
      </c>
      <c r="I29" s="86">
        <f t="shared" si="32"/>
        <v>20000</v>
      </c>
      <c r="J29" s="48">
        <f t="shared" si="32"/>
        <v>0</v>
      </c>
      <c r="K29" s="86">
        <f t="shared" si="32"/>
        <v>0</v>
      </c>
      <c r="L29" s="48">
        <f t="shared" ref="L29:S29" si="33">+L30</f>
        <v>0</v>
      </c>
      <c r="M29" s="86">
        <f t="shared" si="33"/>
        <v>0</v>
      </c>
      <c r="N29" s="48">
        <f t="shared" si="33"/>
        <v>0</v>
      </c>
      <c r="O29" s="86">
        <f t="shared" si="33"/>
        <v>0</v>
      </c>
      <c r="P29" s="48">
        <f t="shared" si="33"/>
        <v>0</v>
      </c>
      <c r="Q29" s="48">
        <f t="shared" si="33"/>
        <v>0</v>
      </c>
      <c r="R29" s="48">
        <f t="shared" si="33"/>
        <v>0</v>
      </c>
      <c r="S29" s="48">
        <f t="shared" si="33"/>
        <v>0</v>
      </c>
      <c r="T29" s="48">
        <f t="shared" ref="T29:U29" si="34">+T30</f>
        <v>0</v>
      </c>
      <c r="U29" s="48">
        <f t="shared" si="34"/>
        <v>0</v>
      </c>
    </row>
    <row r="30" spans="1:21" s="39" customFormat="1" ht="45" customHeight="1" x14ac:dyDescent="0.25">
      <c r="A30" s="52"/>
      <c r="B30" s="28" t="s">
        <v>44</v>
      </c>
      <c r="C30" s="37" t="s">
        <v>33</v>
      </c>
      <c r="D30" s="35">
        <v>20000</v>
      </c>
      <c r="E30" s="28"/>
      <c r="F30" s="29">
        <f>+H30+L30+P30+R30+T30</f>
        <v>20000</v>
      </c>
      <c r="G30" s="29">
        <f>+J30+N30+Q30+S30+U30</f>
        <v>0</v>
      </c>
      <c r="H30" s="29">
        <v>20000</v>
      </c>
      <c r="I30" s="85">
        <v>20000</v>
      </c>
      <c r="J30" s="29"/>
      <c r="K30" s="85"/>
      <c r="L30" s="29"/>
      <c r="M30" s="85"/>
      <c r="N30" s="29"/>
      <c r="O30" s="85"/>
      <c r="P30" s="29"/>
      <c r="Q30" s="29"/>
      <c r="R30" s="29"/>
      <c r="S30" s="29"/>
      <c r="T30" s="36"/>
      <c r="U30" s="36"/>
    </row>
    <row r="31" spans="1:21" s="96" customFormat="1" ht="15" customHeight="1" x14ac:dyDescent="0.25">
      <c r="A31" s="94" t="s">
        <v>45</v>
      </c>
      <c r="B31" s="95" t="s">
        <v>46</v>
      </c>
      <c r="C31" s="32"/>
      <c r="D31" s="29">
        <f>+D32</f>
        <v>348810</v>
      </c>
      <c r="E31" s="29">
        <f t="shared" ref="E31:G31" si="35">+E32</f>
        <v>0</v>
      </c>
      <c r="F31" s="29">
        <f t="shared" si="35"/>
        <v>348810</v>
      </c>
      <c r="G31" s="29">
        <f t="shared" si="35"/>
        <v>2923</v>
      </c>
      <c r="H31" s="29">
        <f t="shared" ref="H31:K31" si="36">+H32</f>
        <v>342810</v>
      </c>
      <c r="I31" s="85">
        <f t="shared" si="36"/>
        <v>342810</v>
      </c>
      <c r="J31" s="29">
        <f t="shared" si="36"/>
        <v>0</v>
      </c>
      <c r="K31" s="85">
        <f t="shared" si="36"/>
        <v>0</v>
      </c>
      <c r="L31" s="29">
        <f t="shared" ref="L31:S31" si="37">+L32</f>
        <v>0</v>
      </c>
      <c r="M31" s="85">
        <f t="shared" si="37"/>
        <v>0</v>
      </c>
      <c r="N31" s="29">
        <f t="shared" si="37"/>
        <v>0</v>
      </c>
      <c r="O31" s="85">
        <f t="shared" si="37"/>
        <v>0</v>
      </c>
      <c r="P31" s="29">
        <f t="shared" si="37"/>
        <v>6000</v>
      </c>
      <c r="Q31" s="29">
        <f t="shared" si="37"/>
        <v>2923</v>
      </c>
      <c r="R31" s="29">
        <f t="shared" si="37"/>
        <v>0</v>
      </c>
      <c r="S31" s="29">
        <f t="shared" si="37"/>
        <v>0</v>
      </c>
      <c r="T31" s="29">
        <f t="shared" ref="T31:U31" si="38">+T32</f>
        <v>0</v>
      </c>
      <c r="U31" s="29">
        <f t="shared" si="38"/>
        <v>0</v>
      </c>
    </row>
    <row r="32" spans="1:21" s="3" customFormat="1" ht="15" hidden="1" customHeight="1" x14ac:dyDescent="0.25">
      <c r="A32" s="30"/>
      <c r="B32" s="4" t="s">
        <v>21</v>
      </c>
      <c r="C32" s="32"/>
      <c r="D32" s="29">
        <f>SUM(D33:D34)</f>
        <v>348810</v>
      </c>
      <c r="E32" s="29">
        <f t="shared" ref="E32:G32" si="39">SUM(E33:E34)</f>
        <v>0</v>
      </c>
      <c r="F32" s="29">
        <f t="shared" si="39"/>
        <v>348810</v>
      </c>
      <c r="G32" s="29">
        <f t="shared" si="39"/>
        <v>2923</v>
      </c>
      <c r="H32" s="29">
        <f t="shared" ref="H32:K32" si="40">SUM(H33:H34)</f>
        <v>342810</v>
      </c>
      <c r="I32" s="85">
        <f t="shared" si="40"/>
        <v>342810</v>
      </c>
      <c r="J32" s="29">
        <f t="shared" si="40"/>
        <v>0</v>
      </c>
      <c r="K32" s="85">
        <f t="shared" si="40"/>
        <v>0</v>
      </c>
      <c r="L32" s="29">
        <f t="shared" ref="L32:S32" si="41">SUM(L33:L34)</f>
        <v>0</v>
      </c>
      <c r="M32" s="85">
        <f t="shared" ref="M32:O32" si="42">SUM(M33:M34)</f>
        <v>0</v>
      </c>
      <c r="N32" s="29">
        <f t="shared" si="41"/>
        <v>0</v>
      </c>
      <c r="O32" s="85">
        <f t="shared" si="42"/>
        <v>0</v>
      </c>
      <c r="P32" s="29">
        <f t="shared" si="41"/>
        <v>6000</v>
      </c>
      <c r="Q32" s="29">
        <f t="shared" si="41"/>
        <v>2923</v>
      </c>
      <c r="R32" s="29">
        <f t="shared" si="41"/>
        <v>0</v>
      </c>
      <c r="S32" s="29">
        <f t="shared" si="41"/>
        <v>0</v>
      </c>
      <c r="T32" s="29">
        <f t="shared" ref="T32:U32" si="43">SUM(T33:T34)</f>
        <v>0</v>
      </c>
      <c r="U32" s="29">
        <f t="shared" si="43"/>
        <v>0</v>
      </c>
    </row>
    <row r="33" spans="1:21" s="3" customFormat="1" ht="57" customHeight="1" x14ac:dyDescent="0.25">
      <c r="A33" s="35"/>
      <c r="B33" s="40" t="s">
        <v>47</v>
      </c>
      <c r="C33" s="41" t="s">
        <v>33</v>
      </c>
      <c r="D33" s="42">
        <v>6000</v>
      </c>
      <c r="E33" s="29"/>
      <c r="F33" s="29">
        <f>+H33+L33+P33+R33+T33</f>
        <v>6000</v>
      </c>
      <c r="G33" s="29">
        <f>+J33+N33+Q33+S33+U33</f>
        <v>2923</v>
      </c>
      <c r="H33" s="29"/>
      <c r="I33" s="85"/>
      <c r="J33" s="29"/>
      <c r="K33" s="85"/>
      <c r="L33" s="29"/>
      <c r="M33" s="85"/>
      <c r="N33" s="29"/>
      <c r="O33" s="85"/>
      <c r="P33" s="29">
        <v>6000</v>
      </c>
      <c r="Q33" s="29">
        <v>2923</v>
      </c>
      <c r="R33" s="29"/>
      <c r="S33" s="29"/>
      <c r="T33" s="36"/>
      <c r="U33" s="36"/>
    </row>
    <row r="34" spans="1:21" s="3" customFormat="1" ht="44.25" customHeight="1" x14ac:dyDescent="0.25">
      <c r="A34" s="28"/>
      <c r="B34" s="42" t="s">
        <v>48</v>
      </c>
      <c r="C34" s="41" t="s">
        <v>33</v>
      </c>
      <c r="D34" s="42">
        <v>342810</v>
      </c>
      <c r="E34" s="29"/>
      <c r="F34" s="29">
        <f>+H34+L34+P34+R34+T34</f>
        <v>342810</v>
      </c>
      <c r="G34" s="29">
        <f>+J34+N34+Q34+S34+U34</f>
        <v>0</v>
      </c>
      <c r="H34" s="29">
        <v>342810</v>
      </c>
      <c r="I34" s="85">
        <v>342810</v>
      </c>
      <c r="J34" s="29"/>
      <c r="K34" s="85"/>
      <c r="L34" s="29"/>
      <c r="M34" s="85"/>
      <c r="N34" s="29"/>
      <c r="O34" s="85"/>
      <c r="P34" s="29"/>
      <c r="Q34" s="29"/>
      <c r="R34" s="29"/>
      <c r="S34" s="29"/>
      <c r="T34" s="36"/>
      <c r="U34" s="36"/>
    </row>
    <row r="35" spans="1:21" s="21" customFormat="1" ht="30" x14ac:dyDescent="0.25">
      <c r="A35" s="15">
        <v>5200</v>
      </c>
      <c r="B35" s="19" t="s">
        <v>5</v>
      </c>
      <c r="C35" s="17"/>
      <c r="D35" s="18">
        <f t="shared" ref="D35:U35" si="44">D36+D44+D48+D51+D55+D67+D76+D43</f>
        <v>2114948</v>
      </c>
      <c r="E35" s="18">
        <f t="shared" si="44"/>
        <v>657726</v>
      </c>
      <c r="F35" s="18">
        <f t="shared" si="44"/>
        <v>1457222</v>
      </c>
      <c r="G35" s="18">
        <f t="shared" si="44"/>
        <v>425752</v>
      </c>
      <c r="H35" s="18">
        <f t="shared" si="44"/>
        <v>422506</v>
      </c>
      <c r="I35" s="82">
        <f t="shared" si="44"/>
        <v>386990</v>
      </c>
      <c r="J35" s="18">
        <f t="shared" si="44"/>
        <v>44230</v>
      </c>
      <c r="K35" s="82">
        <f t="shared" si="44"/>
        <v>24916</v>
      </c>
      <c r="L35" s="18">
        <f t="shared" si="44"/>
        <v>422068</v>
      </c>
      <c r="M35" s="82">
        <f t="shared" si="44"/>
        <v>143194</v>
      </c>
      <c r="N35" s="18">
        <f t="shared" si="44"/>
        <v>281044</v>
      </c>
      <c r="O35" s="82">
        <f t="shared" si="44"/>
        <v>6838</v>
      </c>
      <c r="P35" s="18">
        <f t="shared" si="44"/>
        <v>611318</v>
      </c>
      <c r="Q35" s="18">
        <f t="shared" si="44"/>
        <v>100478</v>
      </c>
      <c r="R35" s="18">
        <f t="shared" si="44"/>
        <v>1330</v>
      </c>
      <c r="S35" s="18">
        <f t="shared" si="44"/>
        <v>0</v>
      </c>
      <c r="T35" s="18">
        <f t="shared" si="44"/>
        <v>0</v>
      </c>
      <c r="U35" s="18">
        <f t="shared" si="44"/>
        <v>0</v>
      </c>
    </row>
    <row r="36" spans="1:21" s="96" customFormat="1" x14ac:dyDescent="0.25">
      <c r="A36" s="94" t="s">
        <v>13</v>
      </c>
      <c r="B36" s="95" t="s">
        <v>23</v>
      </c>
      <c r="C36" s="32"/>
      <c r="D36" s="29">
        <f t="shared" ref="D36:U36" si="45">+D37+D40+D41</f>
        <v>31811</v>
      </c>
      <c r="E36" s="29">
        <f t="shared" si="45"/>
        <v>0</v>
      </c>
      <c r="F36" s="29">
        <f t="shared" si="45"/>
        <v>31811</v>
      </c>
      <c r="G36" s="29">
        <f t="shared" si="45"/>
        <v>6679</v>
      </c>
      <c r="H36" s="29">
        <f t="shared" si="45"/>
        <v>28500</v>
      </c>
      <c r="I36" s="85">
        <f t="shared" si="45"/>
        <v>28500</v>
      </c>
      <c r="J36" s="29">
        <f t="shared" si="45"/>
        <v>3368</v>
      </c>
      <c r="K36" s="85">
        <f t="shared" si="45"/>
        <v>3368</v>
      </c>
      <c r="L36" s="29">
        <f t="shared" si="45"/>
        <v>0</v>
      </c>
      <c r="M36" s="85">
        <f t="shared" si="45"/>
        <v>0</v>
      </c>
      <c r="N36" s="29">
        <f t="shared" si="45"/>
        <v>0</v>
      </c>
      <c r="O36" s="85">
        <f t="shared" si="45"/>
        <v>0</v>
      </c>
      <c r="P36" s="29">
        <f t="shared" si="45"/>
        <v>3311</v>
      </c>
      <c r="Q36" s="29">
        <f t="shared" si="45"/>
        <v>3311</v>
      </c>
      <c r="R36" s="29">
        <f t="shared" si="45"/>
        <v>0</v>
      </c>
      <c r="S36" s="29">
        <f t="shared" si="45"/>
        <v>0</v>
      </c>
      <c r="T36" s="29">
        <f t="shared" si="45"/>
        <v>0</v>
      </c>
      <c r="U36" s="29">
        <f t="shared" si="45"/>
        <v>0</v>
      </c>
    </row>
    <row r="37" spans="1:21" s="80" customFormat="1" x14ac:dyDescent="0.25">
      <c r="A37" s="54">
        <v>5201</v>
      </c>
      <c r="B37" s="24" t="s">
        <v>22</v>
      </c>
      <c r="C37" s="41" t="s">
        <v>33</v>
      </c>
      <c r="D37" s="45">
        <v>25000</v>
      </c>
      <c r="E37" s="45">
        <v>0</v>
      </c>
      <c r="F37" s="45">
        <v>25000</v>
      </c>
      <c r="G37" s="45">
        <v>0</v>
      </c>
      <c r="H37" s="45">
        <v>25000</v>
      </c>
      <c r="I37" s="87">
        <v>25000</v>
      </c>
      <c r="J37" s="45">
        <v>0</v>
      </c>
      <c r="K37" s="87">
        <v>0</v>
      </c>
      <c r="L37" s="45">
        <v>0</v>
      </c>
      <c r="M37" s="45">
        <v>0</v>
      </c>
      <c r="N37" s="45">
        <v>0</v>
      </c>
      <c r="O37" s="87">
        <v>0</v>
      </c>
      <c r="P37" s="45">
        <v>0</v>
      </c>
      <c r="Q37" s="45">
        <v>0</v>
      </c>
      <c r="R37" s="45">
        <v>0</v>
      </c>
      <c r="S37" s="45">
        <v>0</v>
      </c>
      <c r="T37" s="45">
        <v>0</v>
      </c>
      <c r="U37" s="45">
        <v>0</v>
      </c>
    </row>
    <row r="38" spans="1:21" s="80" customFormat="1" hidden="1" x14ac:dyDescent="0.25">
      <c r="A38" s="54">
        <v>5202</v>
      </c>
      <c r="B38" s="24" t="s">
        <v>49</v>
      </c>
      <c r="C38" s="41" t="s">
        <v>33</v>
      </c>
      <c r="D38" s="45"/>
      <c r="E38" s="45"/>
      <c r="F38" s="45"/>
      <c r="G38" s="45"/>
      <c r="H38" s="45"/>
      <c r="I38" s="87"/>
      <c r="J38" s="45"/>
      <c r="K38" s="87"/>
      <c r="L38" s="45"/>
      <c r="M38" s="87"/>
      <c r="N38" s="45"/>
      <c r="O38" s="87"/>
      <c r="P38" s="45"/>
      <c r="Q38" s="45"/>
      <c r="R38" s="45"/>
      <c r="S38" s="45"/>
      <c r="T38" s="46"/>
      <c r="U38" s="46"/>
    </row>
    <row r="39" spans="1:21" s="80" customFormat="1" hidden="1" x14ac:dyDescent="0.25">
      <c r="A39" s="54"/>
      <c r="B39" s="24" t="s">
        <v>50</v>
      </c>
      <c r="C39" s="41" t="s">
        <v>33</v>
      </c>
      <c r="D39" s="45"/>
      <c r="E39" s="45"/>
      <c r="F39" s="45">
        <f>+H39+L39+P39+R39+T39</f>
        <v>0</v>
      </c>
      <c r="G39" s="45">
        <f>+J39+N39+Q39+S39+U39</f>
        <v>0</v>
      </c>
      <c r="H39" s="45"/>
      <c r="I39" s="87"/>
      <c r="J39" s="45"/>
      <c r="K39" s="87"/>
      <c r="L39" s="45"/>
      <c r="M39" s="87"/>
      <c r="N39" s="45"/>
      <c r="O39" s="87"/>
      <c r="P39" s="45"/>
      <c r="Q39" s="45"/>
      <c r="R39" s="45"/>
      <c r="S39" s="45"/>
      <c r="T39" s="46"/>
      <c r="U39" s="46"/>
    </row>
    <row r="40" spans="1:21" s="80" customFormat="1" ht="30" x14ac:dyDescent="0.25">
      <c r="A40" s="54">
        <v>5203</v>
      </c>
      <c r="B40" s="24" t="s">
        <v>51</v>
      </c>
      <c r="C40" s="41" t="s">
        <v>33</v>
      </c>
      <c r="D40" s="45">
        <v>3500</v>
      </c>
      <c r="E40" s="45">
        <v>0</v>
      </c>
      <c r="F40" s="45">
        <v>3500</v>
      </c>
      <c r="G40" s="45">
        <v>3368</v>
      </c>
      <c r="H40" s="45">
        <v>3500</v>
      </c>
      <c r="I40" s="87">
        <v>3500</v>
      </c>
      <c r="J40" s="45">
        <v>3368</v>
      </c>
      <c r="K40" s="87">
        <v>3368</v>
      </c>
      <c r="L40" s="45">
        <v>0</v>
      </c>
      <c r="M40" s="87">
        <v>0</v>
      </c>
      <c r="N40" s="45">
        <v>0</v>
      </c>
      <c r="O40" s="87">
        <v>0</v>
      </c>
      <c r="P40" s="45">
        <v>0</v>
      </c>
      <c r="Q40" s="45">
        <v>0</v>
      </c>
      <c r="R40" s="45">
        <v>0</v>
      </c>
      <c r="S40" s="45">
        <v>0</v>
      </c>
      <c r="T40" s="45">
        <v>0</v>
      </c>
      <c r="U40" s="45">
        <v>0</v>
      </c>
    </row>
    <row r="41" spans="1:21" s="80" customFormat="1" x14ac:dyDescent="0.25">
      <c r="A41" s="54">
        <v>5205</v>
      </c>
      <c r="B41" s="24" t="s">
        <v>52</v>
      </c>
      <c r="C41" s="41" t="s">
        <v>33</v>
      </c>
      <c r="D41" s="40">
        <v>3311</v>
      </c>
      <c r="E41" s="40">
        <v>0</v>
      </c>
      <c r="F41" s="40">
        <v>3311</v>
      </c>
      <c r="G41" s="40">
        <v>3311</v>
      </c>
      <c r="H41" s="40">
        <v>0</v>
      </c>
      <c r="I41" s="101">
        <v>0</v>
      </c>
      <c r="J41" s="40">
        <v>0</v>
      </c>
      <c r="K41" s="101">
        <v>0</v>
      </c>
      <c r="L41" s="40">
        <v>0</v>
      </c>
      <c r="M41" s="101">
        <v>0</v>
      </c>
      <c r="N41" s="40">
        <v>0</v>
      </c>
      <c r="O41" s="101">
        <v>0</v>
      </c>
      <c r="P41" s="40">
        <v>3311</v>
      </c>
      <c r="Q41" s="40">
        <v>3311</v>
      </c>
      <c r="R41" s="40">
        <v>0</v>
      </c>
      <c r="S41" s="40">
        <v>0</v>
      </c>
      <c r="T41" s="40">
        <v>0</v>
      </c>
      <c r="U41" s="40">
        <v>0</v>
      </c>
    </row>
    <row r="42" spans="1:21" s="96" customFormat="1" x14ac:dyDescent="0.25">
      <c r="A42" s="94" t="s">
        <v>72</v>
      </c>
      <c r="B42" s="95" t="s">
        <v>73</v>
      </c>
      <c r="C42" s="32"/>
      <c r="D42" s="29">
        <f>+D43</f>
        <v>2310</v>
      </c>
      <c r="E42" s="29">
        <f t="shared" ref="E42:G42" si="46">+E43</f>
        <v>0</v>
      </c>
      <c r="F42" s="29">
        <f t="shared" si="46"/>
        <v>2310</v>
      </c>
      <c r="G42" s="29">
        <f t="shared" si="46"/>
        <v>1589</v>
      </c>
      <c r="H42" s="29">
        <f t="shared" ref="H42:K42" si="47">+H43</f>
        <v>0</v>
      </c>
      <c r="I42" s="85">
        <f t="shared" si="47"/>
        <v>0</v>
      </c>
      <c r="J42" s="29">
        <f t="shared" si="47"/>
        <v>0</v>
      </c>
      <c r="K42" s="85">
        <f t="shared" si="47"/>
        <v>0</v>
      </c>
      <c r="L42" s="29">
        <f t="shared" ref="L42:Q42" si="48">+L43</f>
        <v>1600</v>
      </c>
      <c r="M42" s="85">
        <f t="shared" si="48"/>
        <v>0</v>
      </c>
      <c r="N42" s="29">
        <f t="shared" si="48"/>
        <v>1589</v>
      </c>
      <c r="O42" s="85">
        <f t="shared" si="48"/>
        <v>0</v>
      </c>
      <c r="P42" s="29">
        <f t="shared" si="48"/>
        <v>710</v>
      </c>
      <c r="Q42" s="29">
        <f t="shared" si="48"/>
        <v>0</v>
      </c>
      <c r="R42" s="29">
        <f t="shared" ref="R42:S42" si="49">+R43</f>
        <v>0</v>
      </c>
      <c r="S42" s="29">
        <f t="shared" si="49"/>
        <v>0</v>
      </c>
      <c r="T42" s="29">
        <f t="shared" ref="T42:U42" si="50">+T43</f>
        <v>0</v>
      </c>
      <c r="U42" s="29">
        <f t="shared" si="50"/>
        <v>0</v>
      </c>
    </row>
    <row r="43" spans="1:21" s="80" customFormat="1" ht="30" x14ac:dyDescent="0.25">
      <c r="A43" s="54">
        <v>5203</v>
      </c>
      <c r="B43" s="24" t="s">
        <v>51</v>
      </c>
      <c r="C43" s="41" t="s">
        <v>33</v>
      </c>
      <c r="D43" s="45">
        <v>2310</v>
      </c>
      <c r="E43" s="45">
        <v>0</v>
      </c>
      <c r="F43" s="45">
        <v>2310</v>
      </c>
      <c r="G43" s="45">
        <v>1589</v>
      </c>
      <c r="H43" s="45">
        <v>0</v>
      </c>
      <c r="I43" s="87">
        <v>0</v>
      </c>
      <c r="J43" s="45">
        <v>0</v>
      </c>
      <c r="K43" s="87">
        <v>0</v>
      </c>
      <c r="L43" s="45">
        <v>1600</v>
      </c>
      <c r="M43" s="87">
        <v>0</v>
      </c>
      <c r="N43" s="45">
        <v>1589</v>
      </c>
      <c r="O43" s="87">
        <v>0</v>
      </c>
      <c r="P43" s="45">
        <v>710</v>
      </c>
      <c r="Q43" s="45">
        <v>0</v>
      </c>
      <c r="R43" s="45">
        <v>0</v>
      </c>
      <c r="S43" s="45">
        <v>0</v>
      </c>
      <c r="T43" s="45">
        <v>0</v>
      </c>
      <c r="U43" s="45">
        <v>0</v>
      </c>
    </row>
    <row r="44" spans="1:21" s="96" customFormat="1" x14ac:dyDescent="0.25">
      <c r="A44" s="102" t="s">
        <v>14</v>
      </c>
      <c r="B44" s="103" t="s">
        <v>24</v>
      </c>
      <c r="C44" s="32"/>
      <c r="D44" s="29">
        <f t="shared" ref="D44:U44" si="51">+D45+D46+D47</f>
        <v>142172</v>
      </c>
      <c r="E44" s="29">
        <f t="shared" si="51"/>
        <v>0</v>
      </c>
      <c r="F44" s="29">
        <f t="shared" si="51"/>
        <v>142172</v>
      </c>
      <c r="G44" s="29">
        <f t="shared" si="51"/>
        <v>12175</v>
      </c>
      <c r="H44" s="29">
        <f t="shared" si="51"/>
        <v>38516</v>
      </c>
      <c r="I44" s="85">
        <f t="shared" si="51"/>
        <v>28200</v>
      </c>
      <c r="J44" s="29">
        <f t="shared" si="51"/>
        <v>9859</v>
      </c>
      <c r="K44" s="85">
        <f t="shared" si="51"/>
        <v>0</v>
      </c>
      <c r="L44" s="29">
        <f t="shared" si="51"/>
        <v>0</v>
      </c>
      <c r="M44" s="85">
        <f t="shared" si="51"/>
        <v>0</v>
      </c>
      <c r="N44" s="29">
        <f t="shared" si="51"/>
        <v>0</v>
      </c>
      <c r="O44" s="85">
        <f t="shared" si="51"/>
        <v>0</v>
      </c>
      <c r="P44" s="29">
        <f t="shared" si="51"/>
        <v>102326</v>
      </c>
      <c r="Q44" s="29">
        <f t="shared" si="51"/>
        <v>2316</v>
      </c>
      <c r="R44" s="29">
        <f t="shared" si="51"/>
        <v>1330</v>
      </c>
      <c r="S44" s="29">
        <f t="shared" si="51"/>
        <v>0</v>
      </c>
      <c r="T44" s="29">
        <f t="shared" si="51"/>
        <v>0</v>
      </c>
      <c r="U44" s="29">
        <f t="shared" si="51"/>
        <v>0</v>
      </c>
    </row>
    <row r="45" spans="1:21" s="80" customFormat="1" x14ac:dyDescent="0.25">
      <c r="A45" s="54">
        <v>5201</v>
      </c>
      <c r="B45" s="24" t="s">
        <v>22</v>
      </c>
      <c r="C45" s="41" t="s">
        <v>33</v>
      </c>
      <c r="D45" s="45">
        <v>21494</v>
      </c>
      <c r="E45" s="45">
        <v>0</v>
      </c>
      <c r="F45" s="45">
        <v>21494</v>
      </c>
      <c r="G45" s="45">
        <v>5683</v>
      </c>
      <c r="H45" s="45">
        <v>6000</v>
      </c>
      <c r="I45" s="87">
        <v>0</v>
      </c>
      <c r="J45" s="45">
        <v>5543</v>
      </c>
      <c r="K45" s="87">
        <v>0</v>
      </c>
      <c r="L45" s="45">
        <v>0</v>
      </c>
      <c r="M45" s="87">
        <v>0</v>
      </c>
      <c r="N45" s="45">
        <v>0</v>
      </c>
      <c r="O45" s="87">
        <v>0</v>
      </c>
      <c r="P45" s="45">
        <v>14164</v>
      </c>
      <c r="Q45" s="45">
        <v>140</v>
      </c>
      <c r="R45" s="45">
        <v>1330</v>
      </c>
      <c r="S45" s="45">
        <v>0</v>
      </c>
      <c r="T45" s="45">
        <v>0</v>
      </c>
      <c r="U45" s="45">
        <v>0</v>
      </c>
    </row>
    <row r="46" spans="1:21" s="80" customFormat="1" ht="30" x14ac:dyDescent="0.25">
      <c r="A46" s="54">
        <v>5203</v>
      </c>
      <c r="B46" s="24" t="s">
        <v>51</v>
      </c>
      <c r="C46" s="41" t="s">
        <v>33</v>
      </c>
      <c r="D46" s="45">
        <v>31448</v>
      </c>
      <c r="E46" s="45">
        <v>0</v>
      </c>
      <c r="F46" s="45">
        <v>31448</v>
      </c>
      <c r="G46" s="45">
        <v>6492</v>
      </c>
      <c r="H46" s="45">
        <v>4316</v>
      </c>
      <c r="I46" s="87">
        <v>0</v>
      </c>
      <c r="J46" s="45">
        <v>4316</v>
      </c>
      <c r="K46" s="87">
        <v>0</v>
      </c>
      <c r="L46" s="45">
        <v>0</v>
      </c>
      <c r="M46" s="87">
        <v>0</v>
      </c>
      <c r="N46" s="45">
        <v>0</v>
      </c>
      <c r="O46" s="87">
        <v>0</v>
      </c>
      <c r="P46" s="45">
        <v>27132</v>
      </c>
      <c r="Q46" s="45">
        <v>2176</v>
      </c>
      <c r="R46" s="45">
        <v>0</v>
      </c>
      <c r="S46" s="45">
        <v>0</v>
      </c>
      <c r="T46" s="45">
        <v>0</v>
      </c>
      <c r="U46" s="45">
        <v>0</v>
      </c>
    </row>
    <row r="47" spans="1:21" s="80" customFormat="1" x14ac:dyDescent="0.25">
      <c r="A47" s="54">
        <v>5205</v>
      </c>
      <c r="B47" s="24" t="s">
        <v>52</v>
      </c>
      <c r="C47" s="41" t="s">
        <v>33</v>
      </c>
      <c r="D47" s="45">
        <v>89230</v>
      </c>
      <c r="E47" s="45">
        <v>0</v>
      </c>
      <c r="F47" s="45">
        <v>89230</v>
      </c>
      <c r="G47" s="45">
        <v>0</v>
      </c>
      <c r="H47" s="45">
        <v>28200</v>
      </c>
      <c r="I47" s="87">
        <v>28200</v>
      </c>
      <c r="J47" s="45">
        <v>0</v>
      </c>
      <c r="K47" s="87">
        <v>0</v>
      </c>
      <c r="L47" s="45">
        <v>0</v>
      </c>
      <c r="M47" s="87">
        <v>0</v>
      </c>
      <c r="N47" s="45">
        <v>0</v>
      </c>
      <c r="O47" s="87">
        <v>0</v>
      </c>
      <c r="P47" s="45">
        <v>61030</v>
      </c>
      <c r="Q47" s="45">
        <v>0</v>
      </c>
      <c r="R47" s="45">
        <v>0</v>
      </c>
      <c r="S47" s="45">
        <v>0</v>
      </c>
      <c r="T47" s="45">
        <v>0</v>
      </c>
      <c r="U47" s="45">
        <v>0</v>
      </c>
    </row>
    <row r="48" spans="1:21" s="96" customFormat="1" x14ac:dyDescent="0.25">
      <c r="A48" s="102" t="s">
        <v>15</v>
      </c>
      <c r="B48" s="103" t="s">
        <v>25</v>
      </c>
      <c r="C48" s="32"/>
      <c r="D48" s="29">
        <f t="shared" ref="D48:U48" si="52">+D49+D50</f>
        <v>3300</v>
      </c>
      <c r="E48" s="29">
        <f t="shared" si="52"/>
        <v>0</v>
      </c>
      <c r="F48" s="29">
        <f t="shared" si="52"/>
        <v>3300</v>
      </c>
      <c r="G48" s="29">
        <f t="shared" si="52"/>
        <v>2292</v>
      </c>
      <c r="H48" s="29">
        <f t="shared" si="52"/>
        <v>3300</v>
      </c>
      <c r="I48" s="85">
        <f t="shared" si="52"/>
        <v>3300</v>
      </c>
      <c r="J48" s="29">
        <f t="shared" si="52"/>
        <v>2292</v>
      </c>
      <c r="K48" s="85">
        <f t="shared" si="52"/>
        <v>2292</v>
      </c>
      <c r="L48" s="29">
        <f t="shared" si="52"/>
        <v>0</v>
      </c>
      <c r="M48" s="85">
        <f t="shared" si="52"/>
        <v>0</v>
      </c>
      <c r="N48" s="29">
        <f t="shared" si="52"/>
        <v>0</v>
      </c>
      <c r="O48" s="85">
        <f t="shared" si="52"/>
        <v>0</v>
      </c>
      <c r="P48" s="29">
        <f t="shared" si="52"/>
        <v>0</v>
      </c>
      <c r="Q48" s="29">
        <f t="shared" si="52"/>
        <v>0</v>
      </c>
      <c r="R48" s="29">
        <f t="shared" si="52"/>
        <v>0</v>
      </c>
      <c r="S48" s="29">
        <f t="shared" si="52"/>
        <v>0</v>
      </c>
      <c r="T48" s="29">
        <f t="shared" si="52"/>
        <v>0</v>
      </c>
      <c r="U48" s="29">
        <f t="shared" si="52"/>
        <v>0</v>
      </c>
    </row>
    <row r="49" spans="1:21" s="80" customFormat="1" x14ac:dyDescent="0.25">
      <c r="A49" s="54">
        <v>5201</v>
      </c>
      <c r="B49" s="24" t="s">
        <v>22</v>
      </c>
      <c r="C49" s="41" t="s">
        <v>33</v>
      </c>
      <c r="D49" s="45">
        <v>1000</v>
      </c>
      <c r="E49" s="45">
        <v>0</v>
      </c>
      <c r="F49" s="45">
        <v>1000</v>
      </c>
      <c r="G49" s="45">
        <v>0</v>
      </c>
      <c r="H49" s="45">
        <v>1000</v>
      </c>
      <c r="I49" s="87">
        <v>1000</v>
      </c>
      <c r="J49" s="45">
        <v>0</v>
      </c>
      <c r="K49" s="87">
        <v>0</v>
      </c>
      <c r="L49" s="45">
        <v>0</v>
      </c>
      <c r="M49" s="87">
        <v>0</v>
      </c>
      <c r="N49" s="45">
        <v>0</v>
      </c>
      <c r="O49" s="87">
        <v>0</v>
      </c>
      <c r="P49" s="45">
        <v>0</v>
      </c>
      <c r="Q49" s="45">
        <v>0</v>
      </c>
      <c r="R49" s="45">
        <v>0</v>
      </c>
      <c r="S49" s="45">
        <v>0</v>
      </c>
      <c r="T49" s="45">
        <v>0</v>
      </c>
      <c r="U49" s="45">
        <v>0</v>
      </c>
    </row>
    <row r="50" spans="1:21" s="80" customFormat="1" x14ac:dyDescent="0.25">
      <c r="A50" s="54">
        <v>5205</v>
      </c>
      <c r="B50" s="24" t="s">
        <v>52</v>
      </c>
      <c r="C50" s="41" t="s">
        <v>33</v>
      </c>
      <c r="D50" s="45">
        <v>2300</v>
      </c>
      <c r="E50" s="45">
        <v>0</v>
      </c>
      <c r="F50" s="45">
        <v>2300</v>
      </c>
      <c r="G50" s="45">
        <v>2292</v>
      </c>
      <c r="H50" s="45">
        <v>2300</v>
      </c>
      <c r="I50" s="87">
        <v>2300</v>
      </c>
      <c r="J50" s="45">
        <v>2292</v>
      </c>
      <c r="K50" s="87">
        <v>2292</v>
      </c>
      <c r="L50" s="45">
        <v>0</v>
      </c>
      <c r="M50" s="87">
        <v>0</v>
      </c>
      <c r="N50" s="45">
        <v>0</v>
      </c>
      <c r="O50" s="87">
        <v>0</v>
      </c>
      <c r="P50" s="45">
        <v>0</v>
      </c>
      <c r="Q50" s="45">
        <v>0</v>
      </c>
      <c r="R50" s="45">
        <v>0</v>
      </c>
      <c r="S50" s="45">
        <v>0</v>
      </c>
      <c r="T50" s="45">
        <v>0</v>
      </c>
      <c r="U50" s="45">
        <v>0</v>
      </c>
    </row>
    <row r="51" spans="1:21" s="96" customFormat="1" ht="30" x14ac:dyDescent="0.25">
      <c r="A51" s="102" t="s">
        <v>53</v>
      </c>
      <c r="B51" s="103" t="s">
        <v>54</v>
      </c>
      <c r="C51" s="32"/>
      <c r="D51" s="29">
        <f t="shared" ref="D51:U51" si="53">+D52+D53+D54</f>
        <v>62500</v>
      </c>
      <c r="E51" s="29">
        <f t="shared" si="53"/>
        <v>0</v>
      </c>
      <c r="F51" s="29">
        <f t="shared" si="53"/>
        <v>62500</v>
      </c>
      <c r="G51" s="29">
        <f t="shared" si="53"/>
        <v>8456</v>
      </c>
      <c r="H51" s="29">
        <f t="shared" si="53"/>
        <v>62500</v>
      </c>
      <c r="I51" s="85">
        <f t="shared" si="53"/>
        <v>40300</v>
      </c>
      <c r="J51" s="29">
        <f t="shared" si="53"/>
        <v>8456</v>
      </c>
      <c r="K51" s="85">
        <f t="shared" si="53"/>
        <v>0</v>
      </c>
      <c r="L51" s="29">
        <f t="shared" si="53"/>
        <v>0</v>
      </c>
      <c r="M51" s="85">
        <f t="shared" si="53"/>
        <v>0</v>
      </c>
      <c r="N51" s="29">
        <f t="shared" si="53"/>
        <v>0</v>
      </c>
      <c r="O51" s="85">
        <f t="shared" si="53"/>
        <v>0</v>
      </c>
      <c r="P51" s="29">
        <f t="shared" si="53"/>
        <v>0</v>
      </c>
      <c r="Q51" s="29">
        <f t="shared" si="53"/>
        <v>0</v>
      </c>
      <c r="R51" s="29">
        <f t="shared" si="53"/>
        <v>0</v>
      </c>
      <c r="S51" s="29">
        <f t="shared" si="53"/>
        <v>0</v>
      </c>
      <c r="T51" s="29">
        <f t="shared" si="53"/>
        <v>0</v>
      </c>
      <c r="U51" s="29">
        <f t="shared" si="53"/>
        <v>0</v>
      </c>
    </row>
    <row r="52" spans="1:21" s="80" customFormat="1" x14ac:dyDescent="0.25">
      <c r="A52" s="54">
        <v>5201</v>
      </c>
      <c r="B52" s="24" t="s">
        <v>22</v>
      </c>
      <c r="C52" s="41" t="s">
        <v>33</v>
      </c>
      <c r="D52" s="45">
        <v>12620</v>
      </c>
      <c r="E52" s="45">
        <v>0</v>
      </c>
      <c r="F52" s="45">
        <v>12620</v>
      </c>
      <c r="G52" s="45">
        <v>0</v>
      </c>
      <c r="H52" s="45">
        <v>12620</v>
      </c>
      <c r="I52" s="87">
        <v>5300</v>
      </c>
      <c r="J52" s="45">
        <v>0</v>
      </c>
      <c r="K52" s="87">
        <v>0</v>
      </c>
      <c r="L52" s="45">
        <v>0</v>
      </c>
      <c r="M52" s="87">
        <v>0</v>
      </c>
      <c r="N52" s="45">
        <v>0</v>
      </c>
      <c r="O52" s="87">
        <v>0</v>
      </c>
      <c r="P52" s="45">
        <v>0</v>
      </c>
      <c r="Q52" s="45">
        <v>0</v>
      </c>
      <c r="R52" s="45">
        <v>0</v>
      </c>
      <c r="S52" s="45">
        <v>0</v>
      </c>
      <c r="T52" s="45">
        <v>0</v>
      </c>
      <c r="U52" s="45">
        <v>0</v>
      </c>
    </row>
    <row r="53" spans="1:21" s="80" customFormat="1" ht="30" x14ac:dyDescent="0.25">
      <c r="A53" s="54">
        <v>5203</v>
      </c>
      <c r="B53" s="24" t="s">
        <v>51</v>
      </c>
      <c r="C53" s="41" t="s">
        <v>33</v>
      </c>
      <c r="D53" s="45">
        <v>2800</v>
      </c>
      <c r="E53" s="45">
        <v>0</v>
      </c>
      <c r="F53" s="45">
        <v>2800</v>
      </c>
      <c r="G53" s="45">
        <v>0</v>
      </c>
      <c r="H53" s="45">
        <v>2800</v>
      </c>
      <c r="I53" s="87">
        <v>0</v>
      </c>
      <c r="J53" s="45">
        <v>0</v>
      </c>
      <c r="K53" s="87">
        <v>0</v>
      </c>
      <c r="L53" s="45">
        <v>0</v>
      </c>
      <c r="M53" s="87">
        <v>0</v>
      </c>
      <c r="N53" s="45">
        <v>0</v>
      </c>
      <c r="O53" s="87">
        <v>0</v>
      </c>
      <c r="P53" s="45">
        <v>0</v>
      </c>
      <c r="Q53" s="45">
        <v>0</v>
      </c>
      <c r="R53" s="45">
        <v>0</v>
      </c>
      <c r="S53" s="45">
        <v>0</v>
      </c>
      <c r="T53" s="45">
        <v>0</v>
      </c>
      <c r="U53" s="45">
        <v>0</v>
      </c>
    </row>
    <row r="54" spans="1:21" s="80" customFormat="1" x14ac:dyDescent="0.25">
      <c r="A54" s="54">
        <v>5205</v>
      </c>
      <c r="B54" s="24" t="s">
        <v>52</v>
      </c>
      <c r="C54" s="41" t="s">
        <v>33</v>
      </c>
      <c r="D54" s="45">
        <v>47080</v>
      </c>
      <c r="E54" s="45">
        <v>0</v>
      </c>
      <c r="F54" s="45">
        <v>47080</v>
      </c>
      <c r="G54" s="45">
        <v>8456</v>
      </c>
      <c r="H54" s="45">
        <v>47080</v>
      </c>
      <c r="I54" s="87">
        <v>35000</v>
      </c>
      <c r="J54" s="45">
        <v>8456</v>
      </c>
      <c r="K54" s="87">
        <v>0</v>
      </c>
      <c r="L54" s="45">
        <v>0</v>
      </c>
      <c r="M54" s="87">
        <v>0</v>
      </c>
      <c r="N54" s="45">
        <v>0</v>
      </c>
      <c r="O54" s="87">
        <v>0</v>
      </c>
      <c r="P54" s="45">
        <v>0</v>
      </c>
      <c r="Q54" s="45">
        <v>0</v>
      </c>
      <c r="R54" s="45">
        <v>0</v>
      </c>
      <c r="S54" s="45">
        <v>0</v>
      </c>
      <c r="T54" s="45">
        <v>0</v>
      </c>
      <c r="U54" s="45">
        <v>0</v>
      </c>
    </row>
    <row r="55" spans="1:21" s="96" customFormat="1" ht="63" customHeight="1" x14ac:dyDescent="0.25">
      <c r="A55" s="102" t="s">
        <v>16</v>
      </c>
      <c r="B55" s="103" t="s">
        <v>26</v>
      </c>
      <c r="C55" s="32"/>
      <c r="D55" s="29">
        <f t="shared" ref="D55:U55" si="54">+D56+D57+D58</f>
        <v>1224294</v>
      </c>
      <c r="E55" s="29">
        <f t="shared" si="54"/>
        <v>657726</v>
      </c>
      <c r="F55" s="29">
        <f t="shared" si="54"/>
        <v>566568</v>
      </c>
      <c r="G55" s="29">
        <f t="shared" si="54"/>
        <v>360991</v>
      </c>
      <c r="H55" s="29">
        <f t="shared" si="54"/>
        <v>64300</v>
      </c>
      <c r="I55" s="85">
        <f t="shared" si="54"/>
        <v>64300</v>
      </c>
      <c r="J55" s="29">
        <f t="shared" si="54"/>
        <v>19256</v>
      </c>
      <c r="K55" s="85">
        <f t="shared" si="54"/>
        <v>19256</v>
      </c>
      <c r="L55" s="29">
        <f t="shared" si="54"/>
        <v>420468</v>
      </c>
      <c r="M55" s="85">
        <f t="shared" si="54"/>
        <v>143194</v>
      </c>
      <c r="N55" s="29">
        <f t="shared" si="54"/>
        <v>279455</v>
      </c>
      <c r="O55" s="85">
        <f t="shared" si="54"/>
        <v>6838</v>
      </c>
      <c r="P55" s="29">
        <f t="shared" si="54"/>
        <v>81800</v>
      </c>
      <c r="Q55" s="29">
        <f t="shared" si="54"/>
        <v>62280</v>
      </c>
      <c r="R55" s="29">
        <f t="shared" si="54"/>
        <v>0</v>
      </c>
      <c r="S55" s="29">
        <f t="shared" si="54"/>
        <v>0</v>
      </c>
      <c r="T55" s="29">
        <f t="shared" si="54"/>
        <v>0</v>
      </c>
      <c r="U55" s="29">
        <f t="shared" si="54"/>
        <v>0</v>
      </c>
    </row>
    <row r="56" spans="1:21" s="80" customFormat="1" ht="30" x14ac:dyDescent="0.25">
      <c r="A56" s="54">
        <v>5203</v>
      </c>
      <c r="B56" s="24" t="s">
        <v>51</v>
      </c>
      <c r="C56" s="41" t="s">
        <v>33</v>
      </c>
      <c r="D56" s="45">
        <v>80100</v>
      </c>
      <c r="E56" s="45">
        <v>0</v>
      </c>
      <c r="F56" s="45">
        <v>80100</v>
      </c>
      <c r="G56" s="45">
        <v>52736</v>
      </c>
      <c r="H56" s="45">
        <v>33300</v>
      </c>
      <c r="I56" s="87">
        <v>33300</v>
      </c>
      <c r="J56" s="45">
        <v>19256</v>
      </c>
      <c r="K56" s="87">
        <v>19256</v>
      </c>
      <c r="L56" s="45">
        <v>0</v>
      </c>
      <c r="M56" s="87">
        <v>0</v>
      </c>
      <c r="N56" s="45">
        <v>0</v>
      </c>
      <c r="O56" s="87">
        <v>0</v>
      </c>
      <c r="P56" s="45">
        <v>46800</v>
      </c>
      <c r="Q56" s="45">
        <v>33480</v>
      </c>
      <c r="R56" s="45">
        <v>0</v>
      </c>
      <c r="S56" s="45">
        <v>0</v>
      </c>
      <c r="T56" s="45">
        <v>0</v>
      </c>
      <c r="U56" s="45">
        <v>0</v>
      </c>
    </row>
    <row r="57" spans="1:21" s="80" customFormat="1" x14ac:dyDescent="0.25">
      <c r="A57" s="54">
        <v>5204</v>
      </c>
      <c r="B57" s="24" t="s">
        <v>55</v>
      </c>
      <c r="C57" s="41" t="s">
        <v>33</v>
      </c>
      <c r="D57" s="45">
        <v>35000</v>
      </c>
      <c r="E57" s="45">
        <v>0</v>
      </c>
      <c r="F57" s="45">
        <v>35000</v>
      </c>
      <c r="G57" s="45">
        <v>28800</v>
      </c>
      <c r="H57" s="45">
        <v>0</v>
      </c>
      <c r="I57" s="87">
        <v>0</v>
      </c>
      <c r="J57" s="45">
        <v>0</v>
      </c>
      <c r="K57" s="87">
        <v>0</v>
      </c>
      <c r="L57" s="45">
        <v>0</v>
      </c>
      <c r="M57" s="87">
        <v>0</v>
      </c>
      <c r="N57" s="45">
        <v>0</v>
      </c>
      <c r="O57" s="87">
        <v>0</v>
      </c>
      <c r="P57" s="45">
        <v>35000</v>
      </c>
      <c r="Q57" s="45">
        <v>28800</v>
      </c>
      <c r="R57" s="45">
        <v>0</v>
      </c>
      <c r="S57" s="45">
        <v>0</v>
      </c>
      <c r="T57" s="45">
        <v>0</v>
      </c>
      <c r="U57" s="45">
        <v>0</v>
      </c>
    </row>
    <row r="58" spans="1:21" s="80" customFormat="1" ht="30" x14ac:dyDescent="0.25">
      <c r="A58" s="54">
        <v>5206</v>
      </c>
      <c r="B58" s="24" t="s">
        <v>30</v>
      </c>
      <c r="C58" s="35"/>
      <c r="D58" s="45">
        <f>+D59+D65</f>
        <v>1109194</v>
      </c>
      <c r="E58" s="45">
        <f t="shared" ref="E58:G58" si="55">+E59+E65</f>
        <v>657726</v>
      </c>
      <c r="F58" s="45">
        <f t="shared" si="55"/>
        <v>451468</v>
      </c>
      <c r="G58" s="45">
        <f t="shared" si="55"/>
        <v>279455</v>
      </c>
      <c r="H58" s="45">
        <f t="shared" ref="H58:K58" si="56">+H59+H65</f>
        <v>31000</v>
      </c>
      <c r="I58" s="87">
        <f t="shared" si="56"/>
        <v>31000</v>
      </c>
      <c r="J58" s="45">
        <f t="shared" si="56"/>
        <v>0</v>
      </c>
      <c r="K58" s="87">
        <f t="shared" si="56"/>
        <v>0</v>
      </c>
      <c r="L58" s="45">
        <f t="shared" ref="L58:S58" si="57">+L59+L65</f>
        <v>420468</v>
      </c>
      <c r="M58" s="87">
        <f t="shared" ref="M58:O58" si="58">+M59+M65</f>
        <v>143194</v>
      </c>
      <c r="N58" s="45">
        <f t="shared" si="57"/>
        <v>279455</v>
      </c>
      <c r="O58" s="87">
        <f t="shared" si="58"/>
        <v>6838</v>
      </c>
      <c r="P58" s="45">
        <f t="shared" si="57"/>
        <v>0</v>
      </c>
      <c r="Q58" s="45">
        <f t="shared" si="57"/>
        <v>0</v>
      </c>
      <c r="R58" s="45">
        <f t="shared" si="57"/>
        <v>0</v>
      </c>
      <c r="S58" s="45">
        <f t="shared" si="57"/>
        <v>0</v>
      </c>
      <c r="T58" s="45">
        <f t="shared" ref="T58:U58" si="59">+T59+T65</f>
        <v>0</v>
      </c>
      <c r="U58" s="45">
        <f t="shared" si="59"/>
        <v>0</v>
      </c>
    </row>
    <row r="59" spans="1:21" s="44" customFormat="1" hidden="1" x14ac:dyDescent="0.25">
      <c r="A59" s="54"/>
      <c r="B59" s="24" t="s">
        <v>56</v>
      </c>
      <c r="C59" s="35"/>
      <c r="D59" s="48">
        <f>SUM(D60:D64)</f>
        <v>1073000</v>
      </c>
      <c r="E59" s="48">
        <f t="shared" ref="E59:G59" si="60">SUM(E60:E64)</f>
        <v>657726</v>
      </c>
      <c r="F59" s="48">
        <f t="shared" si="60"/>
        <v>415274</v>
      </c>
      <c r="G59" s="48">
        <f t="shared" si="60"/>
        <v>279455</v>
      </c>
      <c r="H59" s="48">
        <f t="shared" ref="H59:K59" si="61">SUM(H60:H64)</f>
        <v>31000</v>
      </c>
      <c r="I59" s="86">
        <f t="shared" si="61"/>
        <v>31000</v>
      </c>
      <c r="J59" s="48">
        <f t="shared" si="61"/>
        <v>0</v>
      </c>
      <c r="K59" s="86">
        <f t="shared" si="61"/>
        <v>0</v>
      </c>
      <c r="L59" s="48">
        <f t="shared" ref="L59:S59" si="62">SUM(L60:L64)</f>
        <v>384274</v>
      </c>
      <c r="M59" s="86">
        <f t="shared" ref="M59:O59" si="63">SUM(M60:M64)</f>
        <v>107000</v>
      </c>
      <c r="N59" s="48">
        <f t="shared" si="62"/>
        <v>279455</v>
      </c>
      <c r="O59" s="86">
        <f t="shared" si="63"/>
        <v>6838</v>
      </c>
      <c r="P59" s="48">
        <f t="shared" si="62"/>
        <v>0</v>
      </c>
      <c r="Q59" s="48">
        <f t="shared" si="62"/>
        <v>0</v>
      </c>
      <c r="R59" s="48">
        <f t="shared" si="62"/>
        <v>0</v>
      </c>
      <c r="S59" s="48">
        <f t="shared" si="62"/>
        <v>0</v>
      </c>
      <c r="T59" s="48">
        <f t="shared" ref="T59:U59" si="64">SUM(T60:T64)</f>
        <v>0</v>
      </c>
      <c r="U59" s="48">
        <f t="shared" si="64"/>
        <v>0</v>
      </c>
    </row>
    <row r="60" spans="1:21" s="110" customFormat="1" ht="35.25" customHeight="1" x14ac:dyDescent="0.2">
      <c r="A60" s="104"/>
      <c r="B60" s="105" t="s">
        <v>57</v>
      </c>
      <c r="C60" s="106" t="s">
        <v>32</v>
      </c>
      <c r="D60" s="107">
        <v>45000</v>
      </c>
      <c r="E60" s="105">
        <v>12000</v>
      </c>
      <c r="F60" s="108">
        <f>+H60+L60+P60+R60+T60</f>
        <v>33000</v>
      </c>
      <c r="G60" s="108">
        <f>+J60+N60+Q60+S60+U60</f>
        <v>0</v>
      </c>
      <c r="H60" s="108"/>
      <c r="I60" s="109"/>
      <c r="J60" s="108"/>
      <c r="K60" s="109"/>
      <c r="L60" s="105">
        <v>33000</v>
      </c>
      <c r="M60" s="109">
        <v>33000</v>
      </c>
      <c r="N60" s="108"/>
      <c r="O60" s="109"/>
      <c r="P60" s="108"/>
      <c r="Q60" s="108"/>
      <c r="R60" s="108"/>
      <c r="S60" s="108"/>
      <c r="T60" s="114"/>
      <c r="U60" s="114"/>
    </row>
    <row r="61" spans="1:21" s="110" customFormat="1" ht="38.25" x14ac:dyDescent="0.2">
      <c r="A61" s="104"/>
      <c r="B61" s="105" t="s">
        <v>58</v>
      </c>
      <c r="C61" s="106" t="s">
        <v>33</v>
      </c>
      <c r="D61" s="107">
        <v>50000</v>
      </c>
      <c r="E61" s="105"/>
      <c r="F61" s="108">
        <f>+H61+L61+P61+R61+T61</f>
        <v>50000</v>
      </c>
      <c r="G61" s="108">
        <f>+J61+N61+Q61+S61+U61</f>
        <v>0</v>
      </c>
      <c r="H61" s="108"/>
      <c r="I61" s="109"/>
      <c r="J61" s="108"/>
      <c r="K61" s="109"/>
      <c r="L61" s="105">
        <v>50000</v>
      </c>
      <c r="M61" s="109">
        <v>50000</v>
      </c>
      <c r="N61" s="108"/>
      <c r="O61" s="109"/>
      <c r="P61" s="108"/>
      <c r="Q61" s="108"/>
      <c r="R61" s="108"/>
      <c r="S61" s="108"/>
      <c r="T61" s="114"/>
      <c r="U61" s="114"/>
    </row>
    <row r="62" spans="1:21" s="110" customFormat="1" ht="25.5" x14ac:dyDescent="0.2">
      <c r="A62" s="111"/>
      <c r="B62" s="105" t="s">
        <v>59</v>
      </c>
      <c r="C62" s="106" t="s">
        <v>33</v>
      </c>
      <c r="D62" s="107">
        <v>24000</v>
      </c>
      <c r="E62" s="105"/>
      <c r="F62" s="108">
        <f>+H62+L62+P62+R62+T62</f>
        <v>24000</v>
      </c>
      <c r="G62" s="108">
        <f>+J62+N62+Q62+S62+U62</f>
        <v>6838</v>
      </c>
      <c r="H62" s="108"/>
      <c r="I62" s="109"/>
      <c r="J62" s="108"/>
      <c r="K62" s="109"/>
      <c r="L62" s="105">
        <v>24000</v>
      </c>
      <c r="M62" s="109">
        <v>24000</v>
      </c>
      <c r="N62" s="108">
        <v>6838</v>
      </c>
      <c r="O62" s="109">
        <v>6838</v>
      </c>
      <c r="P62" s="108"/>
      <c r="Q62" s="108"/>
      <c r="R62" s="108"/>
      <c r="S62" s="108"/>
      <c r="T62" s="114"/>
      <c r="U62" s="114"/>
    </row>
    <row r="63" spans="1:21" s="110" customFormat="1" ht="38.25" x14ac:dyDescent="0.2">
      <c r="A63" s="111"/>
      <c r="B63" s="105" t="s">
        <v>60</v>
      </c>
      <c r="C63" s="106" t="s">
        <v>61</v>
      </c>
      <c r="D63" s="107">
        <v>923000</v>
      </c>
      <c r="E63" s="105">
        <f>D63-F63</f>
        <v>645726</v>
      </c>
      <c r="F63" s="108">
        <f>+H63+L63+P63+R63+T63</f>
        <v>277274</v>
      </c>
      <c r="G63" s="108">
        <f>+J63+N63+Q63+S63+U63</f>
        <v>272617</v>
      </c>
      <c r="H63" s="108"/>
      <c r="I63" s="109"/>
      <c r="J63" s="108"/>
      <c r="K63" s="109"/>
      <c r="L63" s="108">
        <v>277274</v>
      </c>
      <c r="M63" s="109"/>
      <c r="N63" s="108">
        <v>272617</v>
      </c>
      <c r="O63" s="109"/>
      <c r="P63" s="108"/>
      <c r="Q63" s="108"/>
      <c r="R63" s="108"/>
      <c r="S63" s="108"/>
      <c r="T63" s="114"/>
      <c r="U63" s="114"/>
    </row>
    <row r="64" spans="1:21" s="110" customFormat="1" ht="25.5" x14ac:dyDescent="0.2">
      <c r="A64" s="104"/>
      <c r="B64" s="105" t="s">
        <v>62</v>
      </c>
      <c r="C64" s="112" t="s">
        <v>33</v>
      </c>
      <c r="D64" s="105">
        <f>+F64</f>
        <v>31000</v>
      </c>
      <c r="E64" s="105"/>
      <c r="F64" s="108">
        <f>+H64+L64+P64+R64+T64</f>
        <v>31000</v>
      </c>
      <c r="G64" s="108">
        <f>+J64+N64+Q64+S64+U64</f>
        <v>0</v>
      </c>
      <c r="H64" s="108">
        <v>31000</v>
      </c>
      <c r="I64" s="109">
        <v>31000</v>
      </c>
      <c r="J64" s="108"/>
      <c r="K64" s="109"/>
      <c r="L64" s="108"/>
      <c r="M64" s="109"/>
      <c r="N64" s="108"/>
      <c r="O64" s="109"/>
      <c r="P64" s="108"/>
      <c r="Q64" s="108"/>
      <c r="R64" s="108"/>
      <c r="S64" s="108"/>
      <c r="T64" s="114"/>
      <c r="U64" s="114"/>
    </row>
    <row r="65" spans="1:21" s="80" customFormat="1" hidden="1" x14ac:dyDescent="0.25">
      <c r="A65" s="53"/>
      <c r="B65" s="25" t="s">
        <v>20</v>
      </c>
      <c r="C65" s="43"/>
      <c r="D65" s="47">
        <f>+D66</f>
        <v>36194</v>
      </c>
      <c r="E65" s="47">
        <f t="shared" ref="E65:G65" si="65">+E66</f>
        <v>0</v>
      </c>
      <c r="F65" s="47">
        <f t="shared" si="65"/>
        <v>36194</v>
      </c>
      <c r="G65" s="47">
        <f t="shared" si="65"/>
        <v>0</v>
      </c>
      <c r="H65" s="47">
        <f t="shared" ref="H65:K65" si="66">+H66</f>
        <v>0</v>
      </c>
      <c r="I65" s="88">
        <f t="shared" si="66"/>
        <v>0</v>
      </c>
      <c r="J65" s="47">
        <f t="shared" si="66"/>
        <v>0</v>
      </c>
      <c r="K65" s="88">
        <f t="shared" si="66"/>
        <v>0</v>
      </c>
      <c r="L65" s="47">
        <f t="shared" ref="L65:S65" si="67">+L66</f>
        <v>36194</v>
      </c>
      <c r="M65" s="88">
        <f t="shared" si="67"/>
        <v>36194</v>
      </c>
      <c r="N65" s="47">
        <f t="shared" si="67"/>
        <v>0</v>
      </c>
      <c r="O65" s="88">
        <f t="shared" si="67"/>
        <v>0</v>
      </c>
      <c r="P65" s="47">
        <f t="shared" si="67"/>
        <v>0</v>
      </c>
      <c r="Q65" s="47">
        <f t="shared" si="67"/>
        <v>0</v>
      </c>
      <c r="R65" s="47">
        <f t="shared" si="67"/>
        <v>0</v>
      </c>
      <c r="S65" s="47">
        <f t="shared" si="67"/>
        <v>0</v>
      </c>
      <c r="T65" s="47">
        <f t="shared" ref="T65:U65" si="68">+T66</f>
        <v>0</v>
      </c>
      <c r="U65" s="47">
        <f t="shared" si="68"/>
        <v>0</v>
      </c>
    </row>
    <row r="66" spans="1:21" s="110" customFormat="1" ht="24.75" customHeight="1" x14ac:dyDescent="0.2">
      <c r="A66" s="104"/>
      <c r="B66" s="105" t="s">
        <v>63</v>
      </c>
      <c r="C66" s="112" t="s">
        <v>33</v>
      </c>
      <c r="D66" s="113">
        <f>+F66</f>
        <v>36194</v>
      </c>
      <c r="E66" s="108"/>
      <c r="F66" s="108">
        <f>+H66+L66+P66+R66+T66</f>
        <v>36194</v>
      </c>
      <c r="G66" s="108">
        <f>+J66+N66+Q66+S66+U66</f>
        <v>0</v>
      </c>
      <c r="H66" s="108"/>
      <c r="I66" s="109"/>
      <c r="J66" s="108"/>
      <c r="K66" s="109"/>
      <c r="L66" s="108">
        <v>36194</v>
      </c>
      <c r="M66" s="109">
        <v>36194</v>
      </c>
      <c r="N66" s="108"/>
      <c r="O66" s="109"/>
      <c r="P66" s="108"/>
      <c r="Q66" s="108"/>
      <c r="R66" s="108"/>
      <c r="S66" s="108"/>
      <c r="T66" s="114"/>
      <c r="U66" s="114"/>
    </row>
    <row r="67" spans="1:21" s="96" customFormat="1" ht="30" x14ac:dyDescent="0.25">
      <c r="A67" s="102" t="s">
        <v>17</v>
      </c>
      <c r="B67" s="103" t="s">
        <v>27</v>
      </c>
      <c r="C67" s="32"/>
      <c r="D67" s="29">
        <f t="shared" ref="D67:U67" si="69">+D69+D70+D71+D72+D75+D68</f>
        <v>115971</v>
      </c>
      <c r="E67" s="29">
        <f t="shared" si="69"/>
        <v>0</v>
      </c>
      <c r="F67" s="29">
        <f t="shared" si="69"/>
        <v>115971</v>
      </c>
      <c r="G67" s="29">
        <f t="shared" si="69"/>
        <v>2570</v>
      </c>
      <c r="H67" s="29">
        <f t="shared" si="69"/>
        <v>93000</v>
      </c>
      <c r="I67" s="85">
        <f t="shared" si="69"/>
        <v>90000</v>
      </c>
      <c r="J67" s="29">
        <f t="shared" si="69"/>
        <v>999</v>
      </c>
      <c r="K67" s="85">
        <f t="shared" si="69"/>
        <v>0</v>
      </c>
      <c r="L67" s="29">
        <f t="shared" si="69"/>
        <v>0</v>
      </c>
      <c r="M67" s="85">
        <f t="shared" si="69"/>
        <v>0</v>
      </c>
      <c r="N67" s="29">
        <f t="shared" si="69"/>
        <v>0</v>
      </c>
      <c r="O67" s="85">
        <f t="shared" si="69"/>
        <v>0</v>
      </c>
      <c r="P67" s="29">
        <f t="shared" si="69"/>
        <v>22971</v>
      </c>
      <c r="Q67" s="29">
        <f t="shared" si="69"/>
        <v>1571</v>
      </c>
      <c r="R67" s="29">
        <f t="shared" si="69"/>
        <v>0</v>
      </c>
      <c r="S67" s="29">
        <f t="shared" si="69"/>
        <v>0</v>
      </c>
      <c r="T67" s="29">
        <f t="shared" si="69"/>
        <v>0</v>
      </c>
      <c r="U67" s="29">
        <f t="shared" si="69"/>
        <v>0</v>
      </c>
    </row>
    <row r="68" spans="1:21" s="80" customFormat="1" x14ac:dyDescent="0.25">
      <c r="A68" s="54">
        <v>5201</v>
      </c>
      <c r="B68" s="24" t="s">
        <v>22</v>
      </c>
      <c r="C68" s="50" t="s">
        <v>33</v>
      </c>
      <c r="D68" s="45">
        <v>1000</v>
      </c>
      <c r="E68" s="45">
        <v>0</v>
      </c>
      <c r="F68" s="45">
        <v>1000</v>
      </c>
      <c r="G68" s="45">
        <v>999</v>
      </c>
      <c r="H68" s="45">
        <v>1000</v>
      </c>
      <c r="I68" s="87">
        <v>0</v>
      </c>
      <c r="J68" s="45">
        <v>999</v>
      </c>
      <c r="K68" s="87">
        <v>0</v>
      </c>
      <c r="L68" s="45">
        <v>0</v>
      </c>
      <c r="M68" s="87">
        <v>0</v>
      </c>
      <c r="N68" s="45">
        <v>0</v>
      </c>
      <c r="O68" s="87">
        <v>0</v>
      </c>
      <c r="P68" s="45">
        <v>0</v>
      </c>
      <c r="Q68" s="45">
        <v>0</v>
      </c>
      <c r="R68" s="45">
        <v>0</v>
      </c>
      <c r="S68" s="45">
        <v>0</v>
      </c>
      <c r="T68" s="45">
        <v>0</v>
      </c>
      <c r="U68" s="45">
        <v>0</v>
      </c>
    </row>
    <row r="69" spans="1:21" s="80" customFormat="1" ht="30" x14ac:dyDescent="0.25">
      <c r="A69" s="54">
        <v>5203</v>
      </c>
      <c r="B69" s="24" t="s">
        <v>51</v>
      </c>
      <c r="C69" s="50" t="s">
        <v>33</v>
      </c>
      <c r="D69" s="45">
        <v>5000</v>
      </c>
      <c r="E69" s="45">
        <v>0</v>
      </c>
      <c r="F69" s="45">
        <v>5000</v>
      </c>
      <c r="G69" s="45">
        <v>0</v>
      </c>
      <c r="H69" s="45">
        <v>0</v>
      </c>
      <c r="I69" s="87">
        <v>0</v>
      </c>
      <c r="J69" s="45">
        <v>0</v>
      </c>
      <c r="K69" s="87">
        <v>0</v>
      </c>
      <c r="L69" s="45">
        <v>0</v>
      </c>
      <c r="M69" s="87">
        <v>0</v>
      </c>
      <c r="N69" s="45">
        <v>0</v>
      </c>
      <c r="O69" s="87">
        <v>0</v>
      </c>
      <c r="P69" s="45">
        <v>5000</v>
      </c>
      <c r="Q69" s="45">
        <v>0</v>
      </c>
      <c r="R69" s="45">
        <v>0</v>
      </c>
      <c r="S69" s="45">
        <v>0</v>
      </c>
      <c r="T69" s="45">
        <v>0</v>
      </c>
      <c r="U69" s="45">
        <v>0</v>
      </c>
    </row>
    <row r="70" spans="1:21" s="80" customFormat="1" x14ac:dyDescent="0.25">
      <c r="A70" s="54">
        <v>5204</v>
      </c>
      <c r="B70" s="24" t="s">
        <v>55</v>
      </c>
      <c r="C70" s="50" t="s">
        <v>33</v>
      </c>
      <c r="D70" s="45">
        <v>45000</v>
      </c>
      <c r="E70" s="45">
        <v>0</v>
      </c>
      <c r="F70" s="45">
        <v>45000</v>
      </c>
      <c r="G70" s="45">
        <v>0</v>
      </c>
      <c r="H70" s="45">
        <v>40000</v>
      </c>
      <c r="I70" s="87">
        <v>40000</v>
      </c>
      <c r="J70" s="45">
        <v>0</v>
      </c>
      <c r="K70" s="87">
        <v>0</v>
      </c>
      <c r="L70" s="45">
        <v>0</v>
      </c>
      <c r="M70" s="87">
        <v>0</v>
      </c>
      <c r="N70" s="45">
        <v>0</v>
      </c>
      <c r="O70" s="87">
        <v>0</v>
      </c>
      <c r="P70" s="45">
        <v>5000</v>
      </c>
      <c r="Q70" s="45">
        <v>0</v>
      </c>
      <c r="R70" s="45">
        <v>0</v>
      </c>
      <c r="S70" s="45">
        <v>0</v>
      </c>
      <c r="T70" s="45">
        <v>0</v>
      </c>
      <c r="U70" s="45">
        <v>0</v>
      </c>
    </row>
    <row r="71" spans="1:21" s="80" customFormat="1" x14ac:dyDescent="0.25">
      <c r="A71" s="54">
        <v>5205</v>
      </c>
      <c r="B71" s="24" t="s">
        <v>52</v>
      </c>
      <c r="C71" s="50" t="s">
        <v>33</v>
      </c>
      <c r="D71" s="45">
        <v>12571</v>
      </c>
      <c r="E71" s="45">
        <v>0</v>
      </c>
      <c r="F71" s="45">
        <v>12571</v>
      </c>
      <c r="G71" s="45">
        <v>1171</v>
      </c>
      <c r="H71" s="45">
        <v>0</v>
      </c>
      <c r="I71" s="87">
        <v>0</v>
      </c>
      <c r="J71" s="45">
        <v>0</v>
      </c>
      <c r="K71" s="87">
        <v>0</v>
      </c>
      <c r="L71" s="45">
        <v>0</v>
      </c>
      <c r="M71" s="87">
        <v>0</v>
      </c>
      <c r="N71" s="45">
        <v>0</v>
      </c>
      <c r="O71" s="87">
        <v>0</v>
      </c>
      <c r="P71" s="45">
        <v>12571</v>
      </c>
      <c r="Q71" s="45">
        <v>1171</v>
      </c>
      <c r="R71" s="45">
        <v>0</v>
      </c>
      <c r="S71" s="45">
        <v>0</v>
      </c>
      <c r="T71" s="45">
        <v>0</v>
      </c>
      <c r="U71" s="45">
        <v>0</v>
      </c>
    </row>
    <row r="72" spans="1:21" s="80" customFormat="1" ht="30" x14ac:dyDescent="0.25">
      <c r="A72" s="54">
        <v>5206</v>
      </c>
      <c r="B72" s="24" t="s">
        <v>30</v>
      </c>
      <c r="C72" s="35"/>
      <c r="D72" s="45">
        <f>+D73</f>
        <v>50000</v>
      </c>
      <c r="E72" s="45">
        <f t="shared" ref="E72:G73" si="70">+E73</f>
        <v>0</v>
      </c>
      <c r="F72" s="45">
        <f t="shared" si="70"/>
        <v>50000</v>
      </c>
      <c r="G72" s="45">
        <f t="shared" si="70"/>
        <v>0</v>
      </c>
      <c r="H72" s="45">
        <f t="shared" ref="H72:K73" si="71">+H73</f>
        <v>50000</v>
      </c>
      <c r="I72" s="87">
        <f t="shared" si="71"/>
        <v>50000</v>
      </c>
      <c r="J72" s="45">
        <f t="shared" si="71"/>
        <v>0</v>
      </c>
      <c r="K72" s="87">
        <f t="shared" si="71"/>
        <v>0</v>
      </c>
      <c r="L72" s="45">
        <f t="shared" ref="L72:S73" si="72">+L73</f>
        <v>0</v>
      </c>
      <c r="M72" s="87">
        <f t="shared" si="72"/>
        <v>0</v>
      </c>
      <c r="N72" s="45">
        <f t="shared" si="72"/>
        <v>0</v>
      </c>
      <c r="O72" s="87">
        <f t="shared" si="72"/>
        <v>0</v>
      </c>
      <c r="P72" s="45">
        <f t="shared" si="72"/>
        <v>0</v>
      </c>
      <c r="Q72" s="45">
        <f t="shared" si="72"/>
        <v>0</v>
      </c>
      <c r="R72" s="45">
        <f t="shared" si="72"/>
        <v>0</v>
      </c>
      <c r="S72" s="45">
        <f t="shared" si="72"/>
        <v>0</v>
      </c>
      <c r="T72" s="45">
        <f t="shared" ref="T72:U73" si="73">+T73</f>
        <v>0</v>
      </c>
      <c r="U72" s="45">
        <f t="shared" si="73"/>
        <v>0</v>
      </c>
    </row>
    <row r="73" spans="1:21" s="80" customFormat="1" hidden="1" x14ac:dyDescent="0.25">
      <c r="A73" s="54"/>
      <c r="B73" s="24" t="s">
        <v>56</v>
      </c>
      <c r="C73" s="35"/>
      <c r="D73" s="45">
        <f>+D74</f>
        <v>50000</v>
      </c>
      <c r="E73" s="45">
        <f t="shared" si="70"/>
        <v>0</v>
      </c>
      <c r="F73" s="45">
        <f t="shared" si="70"/>
        <v>50000</v>
      </c>
      <c r="G73" s="45">
        <f t="shared" si="70"/>
        <v>0</v>
      </c>
      <c r="H73" s="45">
        <f t="shared" si="71"/>
        <v>50000</v>
      </c>
      <c r="I73" s="87">
        <f t="shared" si="71"/>
        <v>50000</v>
      </c>
      <c r="J73" s="45">
        <f t="shared" si="71"/>
        <v>0</v>
      </c>
      <c r="K73" s="87">
        <f t="shared" si="71"/>
        <v>0</v>
      </c>
      <c r="L73" s="45">
        <f t="shared" si="72"/>
        <v>0</v>
      </c>
      <c r="M73" s="87">
        <f t="shared" si="72"/>
        <v>0</v>
      </c>
      <c r="N73" s="45">
        <f t="shared" si="72"/>
        <v>0</v>
      </c>
      <c r="O73" s="87">
        <f t="shared" si="72"/>
        <v>0</v>
      </c>
      <c r="P73" s="45">
        <f t="shared" si="72"/>
        <v>0</v>
      </c>
      <c r="Q73" s="45">
        <f t="shared" si="72"/>
        <v>0</v>
      </c>
      <c r="R73" s="45">
        <f t="shared" si="72"/>
        <v>0</v>
      </c>
      <c r="S73" s="45">
        <f t="shared" si="72"/>
        <v>0</v>
      </c>
      <c r="T73" s="45">
        <f t="shared" si="73"/>
        <v>0</v>
      </c>
      <c r="U73" s="45">
        <f t="shared" si="73"/>
        <v>0</v>
      </c>
    </row>
    <row r="74" spans="1:21" s="110" customFormat="1" ht="38.25" x14ac:dyDescent="0.2">
      <c r="A74" s="104"/>
      <c r="B74" s="105" t="s">
        <v>64</v>
      </c>
      <c r="C74" s="106" t="s">
        <v>33</v>
      </c>
      <c r="D74" s="107">
        <v>50000</v>
      </c>
      <c r="E74" s="108"/>
      <c r="F74" s="108">
        <f>+H74+L74+P74+R74+T74</f>
        <v>50000</v>
      </c>
      <c r="G74" s="108">
        <f>+J74+N74+Q74+S74+U74</f>
        <v>0</v>
      </c>
      <c r="H74" s="108">
        <v>50000</v>
      </c>
      <c r="I74" s="109">
        <v>50000</v>
      </c>
      <c r="J74" s="108"/>
      <c r="K74" s="109"/>
      <c r="L74" s="108"/>
      <c r="M74" s="109"/>
      <c r="N74" s="108"/>
      <c r="O74" s="109"/>
      <c r="P74" s="108"/>
      <c r="Q74" s="108"/>
      <c r="R74" s="108"/>
      <c r="S74" s="108"/>
      <c r="T74" s="114"/>
      <c r="U74" s="114"/>
    </row>
    <row r="75" spans="1:21" s="80" customFormat="1" x14ac:dyDescent="0.25">
      <c r="A75" s="54">
        <v>5219</v>
      </c>
      <c r="B75" s="24" t="s">
        <v>65</v>
      </c>
      <c r="C75" s="35"/>
      <c r="D75" s="45">
        <v>2400</v>
      </c>
      <c r="E75" s="45">
        <v>0</v>
      </c>
      <c r="F75" s="45">
        <v>2400</v>
      </c>
      <c r="G75" s="45">
        <v>400</v>
      </c>
      <c r="H75" s="45">
        <v>2000</v>
      </c>
      <c r="I75" s="87">
        <v>0</v>
      </c>
      <c r="J75" s="45">
        <v>0</v>
      </c>
      <c r="K75" s="87">
        <v>0</v>
      </c>
      <c r="L75" s="45">
        <v>0</v>
      </c>
      <c r="M75" s="87">
        <v>0</v>
      </c>
      <c r="N75" s="45">
        <v>0</v>
      </c>
      <c r="O75" s="87">
        <v>0</v>
      </c>
      <c r="P75" s="45">
        <v>400</v>
      </c>
      <c r="Q75" s="45">
        <v>400</v>
      </c>
      <c r="R75" s="45">
        <v>0</v>
      </c>
      <c r="S75" s="45">
        <v>0</v>
      </c>
      <c r="T75" s="45">
        <v>0</v>
      </c>
      <c r="U75" s="45">
        <v>0</v>
      </c>
    </row>
    <row r="76" spans="1:21" s="96" customFormat="1" x14ac:dyDescent="0.25">
      <c r="A76" s="102" t="s">
        <v>45</v>
      </c>
      <c r="B76" s="103" t="s">
        <v>46</v>
      </c>
      <c r="C76" s="32"/>
      <c r="D76" s="29">
        <f t="shared" ref="D76:U76" si="74">+D77+D78+D83+D84+D85+D86</f>
        <v>532590</v>
      </c>
      <c r="E76" s="29">
        <f t="shared" si="74"/>
        <v>0</v>
      </c>
      <c r="F76" s="29">
        <f t="shared" si="74"/>
        <v>532590</v>
      </c>
      <c r="G76" s="29">
        <f t="shared" si="74"/>
        <v>31000</v>
      </c>
      <c r="H76" s="29">
        <f t="shared" si="74"/>
        <v>132390</v>
      </c>
      <c r="I76" s="85">
        <f t="shared" si="74"/>
        <v>132390</v>
      </c>
      <c r="J76" s="29">
        <f t="shared" si="74"/>
        <v>0</v>
      </c>
      <c r="K76" s="85">
        <f t="shared" si="74"/>
        <v>0</v>
      </c>
      <c r="L76" s="29">
        <f t="shared" si="74"/>
        <v>0</v>
      </c>
      <c r="M76" s="85">
        <f t="shared" si="74"/>
        <v>0</v>
      </c>
      <c r="N76" s="29">
        <f t="shared" si="74"/>
        <v>0</v>
      </c>
      <c r="O76" s="85">
        <f t="shared" si="74"/>
        <v>0</v>
      </c>
      <c r="P76" s="29">
        <f t="shared" si="74"/>
        <v>400200</v>
      </c>
      <c r="Q76" s="29">
        <f t="shared" si="74"/>
        <v>31000</v>
      </c>
      <c r="R76" s="29">
        <f t="shared" si="74"/>
        <v>0</v>
      </c>
      <c r="S76" s="29">
        <f t="shared" si="74"/>
        <v>0</v>
      </c>
      <c r="T76" s="29">
        <f t="shared" si="74"/>
        <v>0</v>
      </c>
      <c r="U76" s="29">
        <f t="shared" si="74"/>
        <v>0</v>
      </c>
    </row>
    <row r="77" spans="1:21" s="80" customFormat="1" x14ac:dyDescent="0.25">
      <c r="A77" s="54">
        <v>5201</v>
      </c>
      <c r="B77" s="24" t="s">
        <v>22</v>
      </c>
      <c r="C77" s="50" t="s">
        <v>33</v>
      </c>
      <c r="D77" s="45">
        <v>3400</v>
      </c>
      <c r="E77" s="45">
        <v>0</v>
      </c>
      <c r="F77" s="45">
        <v>3400</v>
      </c>
      <c r="G77" s="45">
        <v>0</v>
      </c>
      <c r="H77" s="45">
        <v>0</v>
      </c>
      <c r="I77" s="87">
        <v>0</v>
      </c>
      <c r="J77" s="45">
        <v>0</v>
      </c>
      <c r="K77" s="87">
        <v>0</v>
      </c>
      <c r="L77" s="45">
        <v>0</v>
      </c>
      <c r="M77" s="87">
        <v>0</v>
      </c>
      <c r="N77" s="45">
        <v>0</v>
      </c>
      <c r="O77" s="87">
        <v>0</v>
      </c>
      <c r="P77" s="45">
        <v>3400</v>
      </c>
      <c r="Q77" s="45">
        <v>0</v>
      </c>
      <c r="R77" s="45">
        <v>0</v>
      </c>
      <c r="S77" s="45">
        <v>0</v>
      </c>
      <c r="T77" s="45">
        <v>0</v>
      </c>
      <c r="U77" s="45">
        <v>0</v>
      </c>
    </row>
    <row r="78" spans="1:21" s="80" customFormat="1" hidden="1" x14ac:dyDescent="0.25">
      <c r="A78" s="54">
        <v>5202</v>
      </c>
      <c r="B78" s="24" t="s">
        <v>49</v>
      </c>
      <c r="C78" s="50" t="s">
        <v>33</v>
      </c>
      <c r="D78" s="45">
        <f>SUM(D79:D82)</f>
        <v>0</v>
      </c>
      <c r="E78" s="45">
        <f t="shared" ref="E78:G78" si="75">SUM(E79:E82)</f>
        <v>0</v>
      </c>
      <c r="F78" s="45">
        <f t="shared" si="75"/>
        <v>0</v>
      </c>
      <c r="G78" s="45">
        <f t="shared" si="75"/>
        <v>0</v>
      </c>
      <c r="H78" s="45">
        <f t="shared" ref="H78:K78" si="76">SUM(H79:H82)</f>
        <v>0</v>
      </c>
      <c r="I78" s="87">
        <f t="shared" si="76"/>
        <v>0</v>
      </c>
      <c r="J78" s="45">
        <f t="shared" si="76"/>
        <v>0</v>
      </c>
      <c r="K78" s="87">
        <f t="shared" si="76"/>
        <v>0</v>
      </c>
      <c r="L78" s="45">
        <f t="shared" ref="L78:S78" si="77">SUM(L79:L82)</f>
        <v>0</v>
      </c>
      <c r="M78" s="87">
        <f t="shared" ref="M78:O78" si="78">SUM(M79:M82)</f>
        <v>0</v>
      </c>
      <c r="N78" s="45">
        <f t="shared" si="77"/>
        <v>0</v>
      </c>
      <c r="O78" s="87">
        <f t="shared" si="78"/>
        <v>0</v>
      </c>
      <c r="P78" s="45">
        <f t="shared" si="77"/>
        <v>0</v>
      </c>
      <c r="Q78" s="45">
        <f t="shared" si="77"/>
        <v>0</v>
      </c>
      <c r="R78" s="45">
        <f t="shared" si="77"/>
        <v>0</v>
      </c>
      <c r="S78" s="45">
        <f t="shared" si="77"/>
        <v>0</v>
      </c>
      <c r="T78" s="45">
        <f t="shared" ref="T78:U78" si="79">SUM(T79:T82)</f>
        <v>0</v>
      </c>
      <c r="U78" s="45">
        <f t="shared" si="79"/>
        <v>0</v>
      </c>
    </row>
    <row r="79" spans="1:21" s="80" customFormat="1" ht="27.75" hidden="1" customHeight="1" x14ac:dyDescent="0.25">
      <c r="A79" s="54"/>
      <c r="B79" s="40"/>
      <c r="C79" s="50" t="s">
        <v>33</v>
      </c>
      <c r="D79" s="40">
        <f>+F79</f>
        <v>0</v>
      </c>
      <c r="E79" s="45"/>
      <c r="F79" s="45">
        <f>+H79+L79+P79+R79+T79</f>
        <v>0</v>
      </c>
      <c r="G79" s="45">
        <f>+J79+N79+Q79+S79+U79</f>
        <v>0</v>
      </c>
      <c r="H79" s="45"/>
      <c r="I79" s="87"/>
      <c r="J79" s="45"/>
      <c r="K79" s="87"/>
      <c r="L79" s="45"/>
      <c r="M79" s="87"/>
      <c r="N79" s="45"/>
      <c r="O79" s="87"/>
      <c r="P79" s="40"/>
      <c r="Q79" s="45"/>
      <c r="R79" s="45"/>
      <c r="S79" s="45"/>
      <c r="T79" s="46"/>
      <c r="U79" s="46"/>
    </row>
    <row r="80" spans="1:21" s="80" customFormat="1" hidden="1" x14ac:dyDescent="0.25">
      <c r="A80" s="54"/>
      <c r="B80" s="40"/>
      <c r="C80" s="50" t="s">
        <v>33</v>
      </c>
      <c r="D80" s="40">
        <f t="shared" ref="D80:D82" si="80">+F80</f>
        <v>0</v>
      </c>
      <c r="E80" s="45"/>
      <c r="F80" s="45">
        <f>+H80+L80+P80+R80+T80</f>
        <v>0</v>
      </c>
      <c r="G80" s="45">
        <f>+J80+N80+Q80+S80+U80</f>
        <v>0</v>
      </c>
      <c r="H80" s="45"/>
      <c r="I80" s="87"/>
      <c r="J80" s="45"/>
      <c r="K80" s="87"/>
      <c r="L80" s="45"/>
      <c r="M80" s="87"/>
      <c r="N80" s="45"/>
      <c r="O80" s="87"/>
      <c r="P80" s="40"/>
      <c r="Q80" s="45"/>
      <c r="R80" s="45"/>
      <c r="S80" s="45"/>
      <c r="T80" s="46"/>
      <c r="U80" s="46"/>
    </row>
    <row r="81" spans="1:21" s="80" customFormat="1" hidden="1" x14ac:dyDescent="0.25">
      <c r="A81" s="54"/>
      <c r="B81" s="40"/>
      <c r="C81" s="50" t="s">
        <v>33</v>
      </c>
      <c r="D81" s="40">
        <f t="shared" si="80"/>
        <v>0</v>
      </c>
      <c r="E81" s="45"/>
      <c r="F81" s="45">
        <f>+H81+L81+P81+R81+T81</f>
        <v>0</v>
      </c>
      <c r="G81" s="45">
        <f>+J81+N81+Q81+S81+U81</f>
        <v>0</v>
      </c>
      <c r="H81" s="45"/>
      <c r="I81" s="87"/>
      <c r="J81" s="45"/>
      <c r="K81" s="87"/>
      <c r="L81" s="45"/>
      <c r="M81" s="87"/>
      <c r="N81" s="45"/>
      <c r="O81" s="87"/>
      <c r="P81" s="40"/>
      <c r="Q81" s="45"/>
      <c r="R81" s="45"/>
      <c r="S81" s="45"/>
      <c r="T81" s="46"/>
      <c r="U81" s="46"/>
    </row>
    <row r="82" spans="1:21" s="80" customFormat="1" hidden="1" x14ac:dyDescent="0.25">
      <c r="A82" s="54"/>
      <c r="B82" s="40"/>
      <c r="C82" s="50" t="s">
        <v>33</v>
      </c>
      <c r="D82" s="40">
        <f t="shared" si="80"/>
        <v>0</v>
      </c>
      <c r="E82" s="45"/>
      <c r="F82" s="45">
        <f>+H82+L82+P82+R82+T82</f>
        <v>0</v>
      </c>
      <c r="G82" s="45">
        <f>+J82+N82+Q82+S82+U82</f>
        <v>0</v>
      </c>
      <c r="H82" s="45"/>
      <c r="I82" s="87"/>
      <c r="J82" s="45"/>
      <c r="K82" s="87"/>
      <c r="L82" s="45"/>
      <c r="M82" s="87"/>
      <c r="N82" s="45"/>
      <c r="O82" s="87"/>
      <c r="P82" s="40"/>
      <c r="Q82" s="45"/>
      <c r="R82" s="45"/>
      <c r="S82" s="45"/>
      <c r="T82" s="46"/>
      <c r="U82" s="46"/>
    </row>
    <row r="83" spans="1:21" s="80" customFormat="1" ht="30" x14ac:dyDescent="0.25">
      <c r="A83" s="54">
        <v>5203</v>
      </c>
      <c r="B83" s="24" t="s">
        <v>51</v>
      </c>
      <c r="C83" s="50" t="s">
        <v>33</v>
      </c>
      <c r="D83" s="45">
        <v>67000</v>
      </c>
      <c r="E83" s="45">
        <v>0</v>
      </c>
      <c r="F83" s="45">
        <v>67000</v>
      </c>
      <c r="G83" s="45">
        <v>10500</v>
      </c>
      <c r="H83" s="45">
        <v>0</v>
      </c>
      <c r="I83" s="87">
        <v>0</v>
      </c>
      <c r="J83" s="45">
        <v>0</v>
      </c>
      <c r="K83" s="87">
        <v>0</v>
      </c>
      <c r="L83" s="45">
        <v>0</v>
      </c>
      <c r="M83" s="87">
        <v>0</v>
      </c>
      <c r="N83" s="45">
        <v>0</v>
      </c>
      <c r="O83" s="87">
        <v>0</v>
      </c>
      <c r="P83" s="45">
        <v>67000</v>
      </c>
      <c r="Q83" s="45">
        <v>10500</v>
      </c>
      <c r="R83" s="45">
        <v>0</v>
      </c>
      <c r="S83" s="45">
        <v>0</v>
      </c>
      <c r="T83" s="45">
        <v>0</v>
      </c>
      <c r="U83" s="45">
        <v>0</v>
      </c>
    </row>
    <row r="84" spans="1:21" s="80" customFormat="1" x14ac:dyDescent="0.25">
      <c r="A84" s="54">
        <v>5204</v>
      </c>
      <c r="B84" s="24" t="s">
        <v>55</v>
      </c>
      <c r="C84" s="50" t="s">
        <v>33</v>
      </c>
      <c r="D84" s="45">
        <v>115000</v>
      </c>
      <c r="E84" s="45">
        <v>0</v>
      </c>
      <c r="F84" s="45">
        <v>115000</v>
      </c>
      <c r="G84" s="45">
        <v>20500</v>
      </c>
      <c r="H84" s="45">
        <v>0</v>
      </c>
      <c r="I84" s="87">
        <v>0</v>
      </c>
      <c r="J84" s="45">
        <v>0</v>
      </c>
      <c r="K84" s="87">
        <v>0</v>
      </c>
      <c r="L84" s="45">
        <v>0</v>
      </c>
      <c r="M84" s="87">
        <v>0</v>
      </c>
      <c r="N84" s="45">
        <v>0</v>
      </c>
      <c r="O84" s="87">
        <v>0</v>
      </c>
      <c r="P84" s="45">
        <v>115000</v>
      </c>
      <c r="Q84" s="45">
        <v>20500</v>
      </c>
      <c r="R84" s="45">
        <v>0</v>
      </c>
      <c r="S84" s="45">
        <v>0</v>
      </c>
      <c r="T84" s="45">
        <v>0</v>
      </c>
      <c r="U84" s="45">
        <v>0</v>
      </c>
    </row>
    <row r="85" spans="1:21" s="80" customFormat="1" x14ac:dyDescent="0.25">
      <c r="A85" s="54">
        <v>5205</v>
      </c>
      <c r="B85" s="24" t="s">
        <v>52</v>
      </c>
      <c r="C85" s="50" t="s">
        <v>33</v>
      </c>
      <c r="D85" s="45">
        <v>12000</v>
      </c>
      <c r="E85" s="45">
        <v>0</v>
      </c>
      <c r="F85" s="45">
        <v>12000</v>
      </c>
      <c r="G85" s="45">
        <v>0</v>
      </c>
      <c r="H85" s="45">
        <v>0</v>
      </c>
      <c r="I85" s="87">
        <v>0</v>
      </c>
      <c r="J85" s="45">
        <v>0</v>
      </c>
      <c r="K85" s="87">
        <v>0</v>
      </c>
      <c r="L85" s="45">
        <v>0</v>
      </c>
      <c r="M85" s="87">
        <v>0</v>
      </c>
      <c r="N85" s="45">
        <v>0</v>
      </c>
      <c r="O85" s="87">
        <v>0</v>
      </c>
      <c r="P85" s="45">
        <v>12000</v>
      </c>
      <c r="Q85" s="45">
        <v>0</v>
      </c>
      <c r="R85" s="45">
        <v>0</v>
      </c>
      <c r="S85" s="45">
        <v>0</v>
      </c>
      <c r="T85" s="45">
        <v>0</v>
      </c>
      <c r="U85" s="45">
        <v>0</v>
      </c>
    </row>
    <row r="86" spans="1:21" s="80" customFormat="1" ht="30" x14ac:dyDescent="0.25">
      <c r="A86" s="54">
        <v>5206</v>
      </c>
      <c r="B86" s="24" t="s">
        <v>30</v>
      </c>
      <c r="C86" s="35"/>
      <c r="D86" s="45">
        <f>+D87+D91</f>
        <v>335190</v>
      </c>
      <c r="E86" s="45">
        <f t="shared" ref="E86:G86" si="81">+E87+E91</f>
        <v>0</v>
      </c>
      <c r="F86" s="45">
        <f t="shared" si="81"/>
        <v>335190</v>
      </c>
      <c r="G86" s="45">
        <f t="shared" si="81"/>
        <v>0</v>
      </c>
      <c r="H86" s="45">
        <f t="shared" ref="H86:K86" si="82">+H87+H91</f>
        <v>132390</v>
      </c>
      <c r="I86" s="87">
        <f t="shared" si="82"/>
        <v>132390</v>
      </c>
      <c r="J86" s="45">
        <f t="shared" si="82"/>
        <v>0</v>
      </c>
      <c r="K86" s="87">
        <f t="shared" si="82"/>
        <v>0</v>
      </c>
      <c r="L86" s="45">
        <f t="shared" ref="L86:S86" si="83">+L87+L91</f>
        <v>0</v>
      </c>
      <c r="M86" s="87">
        <f t="shared" ref="M86:O86" si="84">+M87+M91</f>
        <v>0</v>
      </c>
      <c r="N86" s="45">
        <f t="shared" si="83"/>
        <v>0</v>
      </c>
      <c r="O86" s="87">
        <f t="shared" si="84"/>
        <v>0</v>
      </c>
      <c r="P86" s="45">
        <f t="shared" si="83"/>
        <v>202800</v>
      </c>
      <c r="Q86" s="45">
        <f t="shared" si="83"/>
        <v>0</v>
      </c>
      <c r="R86" s="45">
        <f t="shared" si="83"/>
        <v>0</v>
      </c>
      <c r="S86" s="45">
        <f t="shared" si="83"/>
        <v>0</v>
      </c>
      <c r="T86" s="45">
        <f t="shared" ref="T86:U86" si="85">+T87+T91</f>
        <v>0</v>
      </c>
      <c r="U86" s="45">
        <f t="shared" si="85"/>
        <v>0</v>
      </c>
    </row>
    <row r="87" spans="1:21" s="44" customFormat="1" hidden="1" x14ac:dyDescent="0.25">
      <c r="A87" s="54"/>
      <c r="B87" s="24" t="s">
        <v>56</v>
      </c>
      <c r="C87" s="35"/>
      <c r="D87" s="48">
        <f>SUM(D88:D90)</f>
        <v>292800</v>
      </c>
      <c r="E87" s="48">
        <f t="shared" ref="E87:G87" si="86">SUM(E88:E90)</f>
        <v>0</v>
      </c>
      <c r="F87" s="48">
        <f t="shared" si="86"/>
        <v>292800</v>
      </c>
      <c r="G87" s="48">
        <f t="shared" si="86"/>
        <v>0</v>
      </c>
      <c r="H87" s="48">
        <f t="shared" ref="H87:K87" si="87">SUM(H88:H90)</f>
        <v>90000</v>
      </c>
      <c r="I87" s="86">
        <f t="shared" si="87"/>
        <v>90000</v>
      </c>
      <c r="J87" s="48">
        <f t="shared" si="87"/>
        <v>0</v>
      </c>
      <c r="K87" s="86">
        <f t="shared" si="87"/>
        <v>0</v>
      </c>
      <c r="L87" s="48">
        <f t="shared" ref="L87:Q87" si="88">SUM(L88:L90)</f>
        <v>0</v>
      </c>
      <c r="M87" s="86">
        <f t="shared" si="88"/>
        <v>0</v>
      </c>
      <c r="N87" s="48">
        <f t="shared" si="88"/>
        <v>0</v>
      </c>
      <c r="O87" s="86">
        <f t="shared" ref="O87" si="89">SUM(O88:O90)</f>
        <v>0</v>
      </c>
      <c r="P87" s="48">
        <f t="shared" si="88"/>
        <v>202800</v>
      </c>
      <c r="Q87" s="48">
        <f t="shared" si="88"/>
        <v>0</v>
      </c>
      <c r="R87" s="48">
        <f t="shared" ref="R87:S87" si="90">SUM(R88:R90)</f>
        <v>0</v>
      </c>
      <c r="S87" s="48">
        <f t="shared" si="90"/>
        <v>0</v>
      </c>
      <c r="T87" s="48">
        <f t="shared" ref="T87:U87" si="91">SUM(T88:T90)</f>
        <v>0</v>
      </c>
      <c r="U87" s="48">
        <f t="shared" si="91"/>
        <v>0</v>
      </c>
    </row>
    <row r="88" spans="1:21" s="110" customFormat="1" ht="25.5" x14ac:dyDescent="0.2">
      <c r="A88" s="104"/>
      <c r="B88" s="116" t="s">
        <v>67</v>
      </c>
      <c r="C88" s="112" t="s">
        <v>33</v>
      </c>
      <c r="D88" s="105">
        <f>+F88</f>
        <v>90000</v>
      </c>
      <c r="E88" s="108"/>
      <c r="F88" s="108">
        <f>+H88+L88+P88+R88+T88</f>
        <v>90000</v>
      </c>
      <c r="G88" s="108">
        <f>+J88+N88+Q88+S88+U88</f>
        <v>0</v>
      </c>
      <c r="H88" s="108">
        <v>90000</v>
      </c>
      <c r="I88" s="109">
        <v>90000</v>
      </c>
      <c r="J88" s="108"/>
      <c r="K88" s="109"/>
      <c r="L88" s="108"/>
      <c r="M88" s="109"/>
      <c r="N88" s="108"/>
      <c r="O88" s="109"/>
      <c r="P88" s="108"/>
      <c r="Q88" s="108"/>
      <c r="R88" s="108"/>
      <c r="S88" s="108"/>
      <c r="T88" s="114"/>
      <c r="U88" s="114"/>
    </row>
    <row r="89" spans="1:21" s="110" customFormat="1" ht="27.75" customHeight="1" x14ac:dyDescent="0.2">
      <c r="A89" s="111"/>
      <c r="B89" s="105" t="s">
        <v>66</v>
      </c>
      <c r="C89" s="112" t="s">
        <v>33</v>
      </c>
      <c r="D89" s="107">
        <f>+F89</f>
        <v>15000</v>
      </c>
      <c r="E89" s="108"/>
      <c r="F89" s="108">
        <f>+H89+L89+P89+R89+T89</f>
        <v>15000</v>
      </c>
      <c r="G89" s="108">
        <f>+J89+N89+Q89+S89+U89</f>
        <v>0</v>
      </c>
      <c r="H89" s="108"/>
      <c r="I89" s="109"/>
      <c r="J89" s="108"/>
      <c r="K89" s="109"/>
      <c r="L89" s="108"/>
      <c r="M89" s="109"/>
      <c r="N89" s="108"/>
      <c r="O89" s="109"/>
      <c r="P89" s="105">
        <v>15000</v>
      </c>
      <c r="Q89" s="108"/>
      <c r="R89" s="108"/>
      <c r="S89" s="108"/>
      <c r="T89" s="114"/>
      <c r="U89" s="114"/>
    </row>
    <row r="90" spans="1:21" s="110" customFormat="1" ht="51" x14ac:dyDescent="0.2">
      <c r="A90" s="111"/>
      <c r="B90" s="107" t="s">
        <v>74</v>
      </c>
      <c r="C90" s="112" t="s">
        <v>33</v>
      </c>
      <c r="D90" s="113">
        <f>+F90</f>
        <v>187800</v>
      </c>
      <c r="E90" s="108"/>
      <c r="F90" s="108">
        <f>+H90+L90+P90+R90+T90</f>
        <v>187800</v>
      </c>
      <c r="G90" s="108">
        <f>+J90+N90+Q90+S90+U90</f>
        <v>0</v>
      </c>
      <c r="H90" s="108"/>
      <c r="I90" s="109"/>
      <c r="J90" s="108"/>
      <c r="K90" s="109"/>
      <c r="L90" s="108"/>
      <c r="M90" s="109"/>
      <c r="N90" s="108"/>
      <c r="O90" s="109"/>
      <c r="P90" s="105">
        <f>166800+15000+6000</f>
        <v>187800</v>
      </c>
      <c r="Q90" s="108"/>
      <c r="R90" s="108"/>
      <c r="S90" s="108"/>
      <c r="T90" s="114"/>
      <c r="U90" s="114"/>
    </row>
    <row r="91" spans="1:21" s="80" customFormat="1" hidden="1" x14ac:dyDescent="0.25">
      <c r="A91" s="53"/>
      <c r="B91" s="25" t="s">
        <v>20</v>
      </c>
      <c r="C91" s="43"/>
      <c r="D91" s="47">
        <f>+D92</f>
        <v>42390</v>
      </c>
      <c r="E91" s="47">
        <f t="shared" ref="E91:G91" si="92">+E92</f>
        <v>0</v>
      </c>
      <c r="F91" s="47">
        <f t="shared" si="92"/>
        <v>42390</v>
      </c>
      <c r="G91" s="47">
        <f t="shared" si="92"/>
        <v>0</v>
      </c>
      <c r="H91" s="47">
        <f t="shared" ref="H91:K91" si="93">+H92</f>
        <v>42390</v>
      </c>
      <c r="I91" s="88">
        <f t="shared" si="93"/>
        <v>42390</v>
      </c>
      <c r="J91" s="47">
        <f t="shared" si="93"/>
        <v>0</v>
      </c>
      <c r="K91" s="88">
        <f t="shared" si="93"/>
        <v>0</v>
      </c>
      <c r="L91" s="47">
        <f t="shared" ref="L91:S91" si="94">+L92</f>
        <v>0</v>
      </c>
      <c r="M91" s="88">
        <f t="shared" si="94"/>
        <v>0</v>
      </c>
      <c r="N91" s="47">
        <f t="shared" si="94"/>
        <v>0</v>
      </c>
      <c r="O91" s="88">
        <f t="shared" si="94"/>
        <v>0</v>
      </c>
      <c r="P91" s="47">
        <f t="shared" si="94"/>
        <v>0</v>
      </c>
      <c r="Q91" s="47">
        <f t="shared" si="94"/>
        <v>0</v>
      </c>
      <c r="R91" s="47">
        <f t="shared" si="94"/>
        <v>0</v>
      </c>
      <c r="S91" s="47">
        <f t="shared" si="94"/>
        <v>0</v>
      </c>
      <c r="T91" s="47">
        <f t="shared" ref="T91:U91" si="95">+T92</f>
        <v>0</v>
      </c>
      <c r="U91" s="47">
        <f t="shared" si="95"/>
        <v>0</v>
      </c>
    </row>
    <row r="92" spans="1:21" s="39" customFormat="1" ht="60" x14ac:dyDescent="0.25">
      <c r="A92" s="55"/>
      <c r="B92" s="42" t="s">
        <v>68</v>
      </c>
      <c r="C92" s="41" t="s">
        <v>33</v>
      </c>
      <c r="D92" s="42">
        <f>+F92</f>
        <v>42390</v>
      </c>
      <c r="E92" s="49"/>
      <c r="F92" s="49">
        <f>+H92+L92+P92+R92+T92</f>
        <v>42390</v>
      </c>
      <c r="G92" s="49">
        <f>+J92+N92+Q92+S92+U92</f>
        <v>0</v>
      </c>
      <c r="H92" s="49">
        <v>42390</v>
      </c>
      <c r="I92" s="89">
        <v>42390</v>
      </c>
      <c r="J92" s="49"/>
      <c r="K92" s="89"/>
      <c r="L92" s="49"/>
      <c r="M92" s="89"/>
      <c r="N92" s="49"/>
      <c r="O92" s="89"/>
      <c r="P92" s="49"/>
      <c r="Q92" s="49"/>
      <c r="R92" s="49"/>
      <c r="S92" s="49"/>
      <c r="T92" s="56"/>
      <c r="U92" s="56"/>
    </row>
    <row r="93" spans="1:21" s="21" customFormat="1" ht="31.5" customHeight="1" x14ac:dyDescent="0.25">
      <c r="A93" s="15">
        <v>5300</v>
      </c>
      <c r="B93" s="19" t="s">
        <v>7</v>
      </c>
      <c r="C93" s="17"/>
      <c r="D93" s="18">
        <f t="shared" ref="D93:U93" si="96">+D94+D96+D99</f>
        <v>147865</v>
      </c>
      <c r="E93" s="18">
        <f t="shared" si="96"/>
        <v>30330</v>
      </c>
      <c r="F93" s="18">
        <f t="shared" si="96"/>
        <v>76495</v>
      </c>
      <c r="G93" s="18">
        <f t="shared" si="96"/>
        <v>26765</v>
      </c>
      <c r="H93" s="18">
        <f t="shared" si="96"/>
        <v>35000</v>
      </c>
      <c r="I93" s="82">
        <f t="shared" si="96"/>
        <v>35000</v>
      </c>
      <c r="J93" s="18">
        <f t="shared" si="96"/>
        <v>0</v>
      </c>
      <c r="K93" s="82">
        <f t="shared" si="96"/>
        <v>0</v>
      </c>
      <c r="L93" s="18">
        <f t="shared" si="96"/>
        <v>17030</v>
      </c>
      <c r="M93" s="82">
        <f t="shared" si="96"/>
        <v>17030</v>
      </c>
      <c r="N93" s="18">
        <f t="shared" si="96"/>
        <v>16830</v>
      </c>
      <c r="O93" s="82">
        <f t="shared" si="96"/>
        <v>16830</v>
      </c>
      <c r="P93" s="18">
        <f t="shared" si="96"/>
        <v>24465</v>
      </c>
      <c r="Q93" s="18">
        <f t="shared" si="96"/>
        <v>9935</v>
      </c>
      <c r="R93" s="18">
        <f t="shared" si="96"/>
        <v>0</v>
      </c>
      <c r="S93" s="18">
        <f t="shared" si="96"/>
        <v>0</v>
      </c>
      <c r="T93" s="18">
        <f t="shared" si="96"/>
        <v>0</v>
      </c>
      <c r="U93" s="18">
        <f t="shared" si="96"/>
        <v>0</v>
      </c>
    </row>
    <row r="94" spans="1:21" s="96" customFormat="1" ht="17.25" customHeight="1" x14ac:dyDescent="0.25">
      <c r="A94" s="94" t="s">
        <v>13</v>
      </c>
      <c r="B94" s="95" t="s">
        <v>23</v>
      </c>
      <c r="C94" s="32"/>
      <c r="D94" s="29">
        <f>+D95</f>
        <v>24425</v>
      </c>
      <c r="E94" s="29">
        <f t="shared" ref="E94:G94" si="97">+E95</f>
        <v>0</v>
      </c>
      <c r="F94" s="29">
        <f t="shared" si="97"/>
        <v>24425</v>
      </c>
      <c r="G94" s="29">
        <f t="shared" si="97"/>
        <v>9425</v>
      </c>
      <c r="H94" s="29">
        <f t="shared" ref="H94:K94" si="98">+H95</f>
        <v>15000</v>
      </c>
      <c r="I94" s="85">
        <f t="shared" si="98"/>
        <v>15000</v>
      </c>
      <c r="J94" s="29">
        <f t="shared" si="98"/>
        <v>0</v>
      </c>
      <c r="K94" s="85">
        <f t="shared" si="98"/>
        <v>0</v>
      </c>
      <c r="L94" s="29">
        <f t="shared" ref="L94:S94" si="99">+L95</f>
        <v>0</v>
      </c>
      <c r="M94" s="85">
        <f t="shared" si="99"/>
        <v>0</v>
      </c>
      <c r="N94" s="29">
        <f t="shared" si="99"/>
        <v>0</v>
      </c>
      <c r="O94" s="85">
        <f t="shared" si="99"/>
        <v>0</v>
      </c>
      <c r="P94" s="29">
        <f t="shared" si="99"/>
        <v>9425</v>
      </c>
      <c r="Q94" s="29">
        <f t="shared" si="99"/>
        <v>9425</v>
      </c>
      <c r="R94" s="29">
        <f t="shared" si="99"/>
        <v>0</v>
      </c>
      <c r="S94" s="29">
        <f t="shared" si="99"/>
        <v>0</v>
      </c>
      <c r="T94" s="29">
        <f t="shared" ref="T94:U94" si="100">+T95</f>
        <v>0</v>
      </c>
      <c r="U94" s="29">
        <f t="shared" si="100"/>
        <v>0</v>
      </c>
    </row>
    <row r="95" spans="1:21" s="80" customFormat="1" ht="30" x14ac:dyDescent="0.25">
      <c r="A95" s="54">
        <v>5301</v>
      </c>
      <c r="B95" s="35" t="s">
        <v>69</v>
      </c>
      <c r="C95" s="41" t="s">
        <v>33</v>
      </c>
      <c r="D95" s="45">
        <v>24425</v>
      </c>
      <c r="E95" s="45">
        <v>0</v>
      </c>
      <c r="F95" s="45">
        <v>24425</v>
      </c>
      <c r="G95" s="45">
        <v>9425</v>
      </c>
      <c r="H95" s="45">
        <v>15000</v>
      </c>
      <c r="I95" s="87">
        <v>15000</v>
      </c>
      <c r="J95" s="45">
        <v>0</v>
      </c>
      <c r="K95" s="87">
        <v>0</v>
      </c>
      <c r="L95" s="45">
        <v>0</v>
      </c>
      <c r="M95" s="87">
        <v>0</v>
      </c>
      <c r="N95" s="45">
        <v>0</v>
      </c>
      <c r="O95" s="87">
        <v>0</v>
      </c>
      <c r="P95" s="45">
        <v>9425</v>
      </c>
      <c r="Q95" s="45">
        <v>9425</v>
      </c>
      <c r="R95" s="45">
        <v>0</v>
      </c>
      <c r="S95" s="45">
        <v>0</v>
      </c>
      <c r="T95" s="45">
        <v>0</v>
      </c>
      <c r="U95" s="45">
        <v>0</v>
      </c>
    </row>
    <row r="96" spans="1:21" s="96" customFormat="1" ht="43.5" customHeight="1" x14ac:dyDescent="0.25">
      <c r="A96" s="94" t="s">
        <v>16</v>
      </c>
      <c r="B96" s="95" t="s">
        <v>26</v>
      </c>
      <c r="C96" s="32"/>
      <c r="D96" s="29">
        <f t="shared" ref="D96:U96" si="101">+D97+D98</f>
        <v>115240</v>
      </c>
      <c r="E96" s="29">
        <f t="shared" si="101"/>
        <v>30330</v>
      </c>
      <c r="F96" s="29">
        <v>43870</v>
      </c>
      <c r="G96" s="29">
        <f t="shared" si="101"/>
        <v>16830</v>
      </c>
      <c r="H96" s="29">
        <f t="shared" si="101"/>
        <v>20000</v>
      </c>
      <c r="I96" s="85">
        <f t="shared" si="101"/>
        <v>20000</v>
      </c>
      <c r="J96" s="29">
        <f t="shared" si="101"/>
        <v>0</v>
      </c>
      <c r="K96" s="85">
        <f t="shared" si="101"/>
        <v>0</v>
      </c>
      <c r="L96" s="29">
        <f t="shared" si="101"/>
        <v>17030</v>
      </c>
      <c r="M96" s="85">
        <f t="shared" si="101"/>
        <v>17030</v>
      </c>
      <c r="N96" s="29">
        <f t="shared" si="101"/>
        <v>16830</v>
      </c>
      <c r="O96" s="85">
        <f t="shared" si="101"/>
        <v>16830</v>
      </c>
      <c r="P96" s="29">
        <f t="shared" si="101"/>
        <v>6840</v>
      </c>
      <c r="Q96" s="29">
        <f t="shared" si="101"/>
        <v>0</v>
      </c>
      <c r="R96" s="29">
        <f t="shared" si="101"/>
        <v>0</v>
      </c>
      <c r="S96" s="29">
        <f t="shared" si="101"/>
        <v>0</v>
      </c>
      <c r="T96" s="29">
        <f t="shared" si="101"/>
        <v>0</v>
      </c>
      <c r="U96" s="29">
        <f t="shared" si="101"/>
        <v>0</v>
      </c>
    </row>
    <row r="97" spans="1:21" s="80" customFormat="1" ht="30" x14ac:dyDescent="0.25">
      <c r="A97" s="54">
        <v>5301</v>
      </c>
      <c r="B97" s="35" t="s">
        <v>69</v>
      </c>
      <c r="C97" s="41" t="s">
        <v>33</v>
      </c>
      <c r="D97" s="45">
        <v>20000</v>
      </c>
      <c r="E97" s="45">
        <v>0</v>
      </c>
      <c r="F97" s="45">
        <v>20000</v>
      </c>
      <c r="G97" s="45">
        <v>0</v>
      </c>
      <c r="H97" s="45">
        <v>20000</v>
      </c>
      <c r="I97" s="87">
        <v>20000</v>
      </c>
      <c r="J97" s="45">
        <v>0</v>
      </c>
      <c r="K97" s="87">
        <v>0</v>
      </c>
      <c r="L97" s="45">
        <v>0</v>
      </c>
      <c r="M97" s="87">
        <v>0</v>
      </c>
      <c r="N97" s="45">
        <v>0</v>
      </c>
      <c r="O97" s="87">
        <v>0</v>
      </c>
      <c r="P97" s="45">
        <v>0</v>
      </c>
      <c r="Q97" s="45">
        <v>0</v>
      </c>
      <c r="R97" s="45">
        <v>0</v>
      </c>
      <c r="S97" s="45">
        <v>0</v>
      </c>
      <c r="T97" s="45">
        <v>0</v>
      </c>
      <c r="U97" s="45">
        <v>0</v>
      </c>
    </row>
    <row r="98" spans="1:21" s="80" customFormat="1" ht="30" x14ac:dyDescent="0.25">
      <c r="A98" s="54">
        <v>5309</v>
      </c>
      <c r="B98" s="35" t="s">
        <v>70</v>
      </c>
      <c r="C98" s="50" t="s">
        <v>34</v>
      </c>
      <c r="D98" s="45">
        <v>95240</v>
      </c>
      <c r="E98" s="45">
        <v>30330</v>
      </c>
      <c r="F98" s="45">
        <v>23780</v>
      </c>
      <c r="G98" s="45">
        <v>16830</v>
      </c>
      <c r="H98" s="45">
        <v>0</v>
      </c>
      <c r="I98" s="87">
        <v>0</v>
      </c>
      <c r="J98" s="45">
        <v>0</v>
      </c>
      <c r="K98" s="87">
        <v>0</v>
      </c>
      <c r="L98" s="45">
        <v>17030</v>
      </c>
      <c r="M98" s="87">
        <v>17030</v>
      </c>
      <c r="N98" s="45">
        <v>16830</v>
      </c>
      <c r="O98" s="87">
        <v>16830</v>
      </c>
      <c r="P98" s="45">
        <v>6840</v>
      </c>
      <c r="Q98" s="45">
        <v>0</v>
      </c>
      <c r="R98" s="45">
        <v>0</v>
      </c>
      <c r="S98" s="45">
        <v>0</v>
      </c>
      <c r="T98" s="45">
        <v>0</v>
      </c>
      <c r="U98" s="45">
        <v>0</v>
      </c>
    </row>
    <row r="99" spans="1:21" s="96" customFormat="1" x14ac:dyDescent="0.25">
      <c r="A99" s="94" t="s">
        <v>45</v>
      </c>
      <c r="B99" s="95" t="s">
        <v>46</v>
      </c>
      <c r="C99" s="32"/>
      <c r="D99" s="29">
        <f>+D100</f>
        <v>8200</v>
      </c>
      <c r="E99" s="29">
        <f t="shared" ref="E99:G99" si="102">+E100</f>
        <v>0</v>
      </c>
      <c r="F99" s="29">
        <f t="shared" si="102"/>
        <v>8200</v>
      </c>
      <c r="G99" s="29">
        <f t="shared" si="102"/>
        <v>510</v>
      </c>
      <c r="H99" s="29">
        <f t="shared" ref="H99:K99" si="103">+H100</f>
        <v>0</v>
      </c>
      <c r="I99" s="85">
        <f t="shared" si="103"/>
        <v>0</v>
      </c>
      <c r="J99" s="29">
        <f t="shared" si="103"/>
        <v>0</v>
      </c>
      <c r="K99" s="85">
        <f t="shared" si="103"/>
        <v>0</v>
      </c>
      <c r="L99" s="29">
        <f t="shared" ref="L99:S99" si="104">+L100</f>
        <v>0</v>
      </c>
      <c r="M99" s="85">
        <f t="shared" si="104"/>
        <v>0</v>
      </c>
      <c r="N99" s="29">
        <f t="shared" si="104"/>
        <v>0</v>
      </c>
      <c r="O99" s="85">
        <f t="shared" si="104"/>
        <v>0</v>
      </c>
      <c r="P99" s="29">
        <f t="shared" si="104"/>
        <v>8200</v>
      </c>
      <c r="Q99" s="29">
        <f t="shared" si="104"/>
        <v>510</v>
      </c>
      <c r="R99" s="29">
        <f t="shared" si="104"/>
        <v>0</v>
      </c>
      <c r="S99" s="29">
        <f t="shared" si="104"/>
        <v>0</v>
      </c>
      <c r="T99" s="29">
        <f t="shared" ref="T99:U99" si="105">+T100</f>
        <v>0</v>
      </c>
      <c r="U99" s="29">
        <f t="shared" si="105"/>
        <v>0</v>
      </c>
    </row>
    <row r="100" spans="1:21" s="80" customFormat="1" ht="30" x14ac:dyDescent="0.25">
      <c r="A100" s="54">
        <v>5301</v>
      </c>
      <c r="B100" s="24" t="s">
        <v>69</v>
      </c>
      <c r="C100" s="41" t="s">
        <v>33</v>
      </c>
      <c r="D100" s="45">
        <v>8200</v>
      </c>
      <c r="E100" s="45">
        <v>0</v>
      </c>
      <c r="F100" s="45">
        <v>8200</v>
      </c>
      <c r="G100" s="45">
        <v>510</v>
      </c>
      <c r="H100" s="45">
        <v>0</v>
      </c>
      <c r="I100" s="87">
        <v>0</v>
      </c>
      <c r="J100" s="45">
        <v>0</v>
      </c>
      <c r="K100" s="87">
        <v>0</v>
      </c>
      <c r="L100" s="45">
        <v>0</v>
      </c>
      <c r="M100" s="87">
        <v>0</v>
      </c>
      <c r="N100" s="45">
        <v>0</v>
      </c>
      <c r="O100" s="87">
        <v>0</v>
      </c>
      <c r="P100" s="45">
        <v>8200</v>
      </c>
      <c r="Q100" s="45">
        <v>510</v>
      </c>
      <c r="R100" s="45">
        <v>0</v>
      </c>
      <c r="S100" s="45">
        <v>0</v>
      </c>
      <c r="T100" s="45">
        <v>0</v>
      </c>
      <c r="U100" s="45">
        <v>0</v>
      </c>
    </row>
    <row r="101" spans="1:21" s="21" customFormat="1" ht="18.75" hidden="1" customHeight="1" x14ac:dyDescent="0.25">
      <c r="A101" s="15"/>
      <c r="B101" s="19"/>
      <c r="C101" s="17"/>
      <c r="D101" s="18">
        <v>0</v>
      </c>
      <c r="E101" s="18">
        <v>0</v>
      </c>
      <c r="F101" s="18">
        <v>0</v>
      </c>
      <c r="G101" s="18">
        <v>0</v>
      </c>
      <c r="H101" s="18"/>
      <c r="I101" s="82"/>
      <c r="J101" s="18"/>
      <c r="K101" s="82"/>
      <c r="L101" s="18"/>
      <c r="M101" s="82"/>
      <c r="N101" s="18"/>
      <c r="O101" s="82"/>
      <c r="P101" s="18"/>
      <c r="Q101" s="18"/>
      <c r="R101" s="18"/>
      <c r="S101" s="18"/>
      <c r="T101" s="20"/>
      <c r="U101" s="20"/>
    </row>
    <row r="102" spans="1:21" s="21" customFormat="1" x14ac:dyDescent="0.25">
      <c r="A102" s="15">
        <v>5400</v>
      </c>
      <c r="B102" s="19" t="s">
        <v>8</v>
      </c>
      <c r="C102" s="17"/>
      <c r="D102" s="18">
        <f>+D103</f>
        <v>10000</v>
      </c>
      <c r="E102" s="18">
        <f t="shared" ref="E102:U102" si="106">+E103</f>
        <v>0</v>
      </c>
      <c r="F102" s="18">
        <f t="shared" si="106"/>
        <v>10000</v>
      </c>
      <c r="G102" s="18">
        <f t="shared" si="106"/>
        <v>0</v>
      </c>
      <c r="H102" s="18">
        <f t="shared" si="106"/>
        <v>0</v>
      </c>
      <c r="I102" s="82">
        <f t="shared" si="106"/>
        <v>0</v>
      </c>
      <c r="J102" s="18">
        <f t="shared" si="106"/>
        <v>0</v>
      </c>
      <c r="K102" s="82">
        <f t="shared" si="106"/>
        <v>0</v>
      </c>
      <c r="L102" s="18">
        <f t="shared" si="106"/>
        <v>0</v>
      </c>
      <c r="M102" s="82">
        <f t="shared" si="106"/>
        <v>0</v>
      </c>
      <c r="N102" s="18">
        <f t="shared" si="106"/>
        <v>0</v>
      </c>
      <c r="O102" s="82">
        <f t="shared" si="106"/>
        <v>0</v>
      </c>
      <c r="P102" s="18">
        <f t="shared" si="106"/>
        <v>10000</v>
      </c>
      <c r="Q102" s="18">
        <f t="shared" si="106"/>
        <v>0</v>
      </c>
      <c r="R102" s="18">
        <f t="shared" si="106"/>
        <v>0</v>
      </c>
      <c r="S102" s="18">
        <f t="shared" si="106"/>
        <v>0</v>
      </c>
      <c r="T102" s="20">
        <f t="shared" si="106"/>
        <v>0</v>
      </c>
      <c r="U102" s="20">
        <f t="shared" si="106"/>
        <v>0</v>
      </c>
    </row>
    <row r="103" spans="1:21" s="96" customFormat="1" ht="57.75" customHeight="1" x14ac:dyDescent="0.25">
      <c r="A103" s="94" t="s">
        <v>16</v>
      </c>
      <c r="B103" s="95" t="s">
        <v>26</v>
      </c>
      <c r="C103" s="41" t="s">
        <v>33</v>
      </c>
      <c r="D103" s="118">
        <v>10000</v>
      </c>
      <c r="E103" s="115">
        <v>0</v>
      </c>
      <c r="F103" s="115">
        <v>10000</v>
      </c>
      <c r="G103" s="115">
        <v>0</v>
      </c>
      <c r="H103" s="115">
        <v>0</v>
      </c>
      <c r="I103" s="117">
        <v>0</v>
      </c>
      <c r="J103" s="115">
        <v>0</v>
      </c>
      <c r="K103" s="117">
        <v>0</v>
      </c>
      <c r="L103" s="115">
        <v>0</v>
      </c>
      <c r="M103" s="117">
        <v>0</v>
      </c>
      <c r="N103" s="115">
        <v>0</v>
      </c>
      <c r="O103" s="117">
        <v>0</v>
      </c>
      <c r="P103" s="115">
        <v>10000</v>
      </c>
      <c r="Q103" s="115">
        <v>0</v>
      </c>
      <c r="R103" s="115">
        <v>0</v>
      </c>
      <c r="S103" s="115">
        <v>0</v>
      </c>
      <c r="T103" s="115">
        <v>0</v>
      </c>
      <c r="U103" s="115">
        <v>0</v>
      </c>
    </row>
    <row r="104" spans="1:21" hidden="1" x14ac:dyDescent="0.25">
      <c r="A104" s="5"/>
      <c r="B104" s="4"/>
      <c r="C104" s="8"/>
      <c r="D104" s="12"/>
      <c r="E104" s="12">
        <v>0</v>
      </c>
      <c r="F104" s="13">
        <f>H104+L104+P104+R104+T104</f>
        <v>0</v>
      </c>
      <c r="G104" s="13">
        <f>J104+N104+Q104+S104+U104</f>
        <v>0</v>
      </c>
      <c r="H104" s="12"/>
      <c r="I104" s="83"/>
      <c r="J104" s="12"/>
      <c r="K104" s="83"/>
      <c r="L104" s="12"/>
      <c r="M104" s="83"/>
      <c r="N104" s="12"/>
      <c r="O104" s="83"/>
      <c r="P104" s="12"/>
      <c r="Q104" s="12"/>
      <c r="R104" s="12"/>
      <c r="S104" s="12"/>
      <c r="T104" s="9"/>
      <c r="U104" s="9"/>
    </row>
    <row r="105" spans="1:21" s="21" customFormat="1" hidden="1" x14ac:dyDescent="0.25">
      <c r="A105" s="15">
        <v>5500</v>
      </c>
      <c r="B105" s="19" t="s">
        <v>6</v>
      </c>
      <c r="C105" s="17"/>
      <c r="D105" s="18">
        <f>+D106</f>
        <v>0</v>
      </c>
      <c r="E105" s="18">
        <f t="shared" ref="E105:U105" si="107">+E106</f>
        <v>0</v>
      </c>
      <c r="F105" s="18">
        <f t="shared" si="107"/>
        <v>0</v>
      </c>
      <c r="G105" s="18">
        <f t="shared" si="107"/>
        <v>0</v>
      </c>
      <c r="H105" s="18">
        <f t="shared" si="107"/>
        <v>0</v>
      </c>
      <c r="I105" s="82">
        <f t="shared" si="107"/>
        <v>0</v>
      </c>
      <c r="J105" s="18">
        <f t="shared" si="107"/>
        <v>0</v>
      </c>
      <c r="K105" s="82">
        <f t="shared" si="107"/>
        <v>0</v>
      </c>
      <c r="L105" s="18">
        <f t="shared" si="107"/>
        <v>0</v>
      </c>
      <c r="M105" s="82"/>
      <c r="N105" s="18">
        <f t="shared" si="107"/>
        <v>0</v>
      </c>
      <c r="O105" s="82"/>
      <c r="P105" s="18">
        <f t="shared" si="107"/>
        <v>0</v>
      </c>
      <c r="Q105" s="18">
        <f t="shared" si="107"/>
        <v>0</v>
      </c>
      <c r="R105" s="18">
        <f t="shared" si="107"/>
        <v>0</v>
      </c>
      <c r="S105" s="18">
        <f t="shared" si="107"/>
        <v>0</v>
      </c>
      <c r="T105" s="20">
        <f t="shared" si="107"/>
        <v>0</v>
      </c>
      <c r="U105" s="20">
        <f t="shared" si="107"/>
        <v>0</v>
      </c>
    </row>
    <row r="106" spans="1:21" hidden="1" x14ac:dyDescent="0.25">
      <c r="A106" s="52" t="s">
        <v>15</v>
      </c>
      <c r="B106" s="4" t="s">
        <v>25</v>
      </c>
      <c r="C106" s="1"/>
      <c r="D106" s="12">
        <f>+D107</f>
        <v>0</v>
      </c>
      <c r="E106" s="12">
        <f t="shared" ref="E106:U106" si="108">+E107</f>
        <v>0</v>
      </c>
      <c r="F106" s="12">
        <f t="shared" si="108"/>
        <v>0</v>
      </c>
      <c r="G106" s="12">
        <f t="shared" si="108"/>
        <v>0</v>
      </c>
      <c r="H106" s="12">
        <f t="shared" si="108"/>
        <v>0</v>
      </c>
      <c r="I106" s="83">
        <f t="shared" si="108"/>
        <v>0</v>
      </c>
      <c r="J106" s="12">
        <f t="shared" si="108"/>
        <v>0</v>
      </c>
      <c r="K106" s="83">
        <f t="shared" si="108"/>
        <v>0</v>
      </c>
      <c r="L106" s="12">
        <f t="shared" si="108"/>
        <v>0</v>
      </c>
      <c r="M106" s="83"/>
      <c r="N106" s="12">
        <f t="shared" si="108"/>
        <v>0</v>
      </c>
      <c r="O106" s="83"/>
      <c r="P106" s="12">
        <f t="shared" si="108"/>
        <v>0</v>
      </c>
      <c r="Q106" s="12">
        <f t="shared" si="108"/>
        <v>0</v>
      </c>
      <c r="R106" s="12">
        <f t="shared" si="108"/>
        <v>0</v>
      </c>
      <c r="S106" s="12">
        <f t="shared" si="108"/>
        <v>0</v>
      </c>
      <c r="T106" s="9">
        <f t="shared" si="108"/>
        <v>0</v>
      </c>
      <c r="U106" s="9">
        <f t="shared" si="108"/>
        <v>0</v>
      </c>
    </row>
    <row r="107" spans="1:21" ht="30" hidden="1" x14ac:dyDescent="0.25">
      <c r="A107" s="52">
        <v>5501</v>
      </c>
      <c r="B107" s="4" t="s">
        <v>31</v>
      </c>
      <c r="C107" s="1"/>
      <c r="D107" s="12">
        <f>+D108</f>
        <v>0</v>
      </c>
      <c r="E107" s="12">
        <f t="shared" ref="E107:U107" si="109">+E108</f>
        <v>0</v>
      </c>
      <c r="F107" s="12">
        <f t="shared" si="109"/>
        <v>0</v>
      </c>
      <c r="G107" s="12">
        <f t="shared" si="109"/>
        <v>0</v>
      </c>
      <c r="H107" s="12">
        <f t="shared" si="109"/>
        <v>0</v>
      </c>
      <c r="I107" s="83">
        <f t="shared" si="109"/>
        <v>0</v>
      </c>
      <c r="J107" s="12">
        <f t="shared" si="109"/>
        <v>0</v>
      </c>
      <c r="K107" s="83">
        <f t="shared" si="109"/>
        <v>0</v>
      </c>
      <c r="L107" s="12">
        <f t="shared" si="109"/>
        <v>0</v>
      </c>
      <c r="M107" s="83"/>
      <c r="N107" s="12">
        <f t="shared" si="109"/>
        <v>0</v>
      </c>
      <c r="O107" s="83"/>
      <c r="P107" s="12">
        <f t="shared" si="109"/>
        <v>0</v>
      </c>
      <c r="Q107" s="12">
        <f t="shared" si="109"/>
        <v>0</v>
      </c>
      <c r="R107" s="12">
        <f t="shared" si="109"/>
        <v>0</v>
      </c>
      <c r="S107" s="12">
        <f t="shared" si="109"/>
        <v>0</v>
      </c>
      <c r="T107" s="9">
        <f t="shared" si="109"/>
        <v>0</v>
      </c>
      <c r="U107" s="9">
        <f t="shared" si="109"/>
        <v>0</v>
      </c>
    </row>
    <row r="108" spans="1:21" hidden="1" x14ac:dyDescent="0.25">
      <c r="A108" s="5"/>
      <c r="B108" s="4"/>
      <c r="C108" s="8"/>
      <c r="D108" s="12"/>
      <c r="E108" s="12">
        <v>0</v>
      </c>
      <c r="F108" s="12">
        <f>H108+L108+P108+R108+T108</f>
        <v>0</v>
      </c>
      <c r="G108" s="12">
        <f>J108+N108+Q108+S108+U108</f>
        <v>0</v>
      </c>
      <c r="H108" s="13"/>
      <c r="I108" s="90"/>
      <c r="J108" s="13"/>
      <c r="K108" s="90"/>
      <c r="L108" s="13"/>
      <c r="M108" s="90"/>
      <c r="N108" s="13"/>
      <c r="O108" s="90"/>
      <c r="P108" s="13"/>
      <c r="Q108" s="13"/>
      <c r="R108" s="13"/>
      <c r="S108" s="13"/>
      <c r="T108" s="10"/>
      <c r="U108" s="10"/>
    </row>
  </sheetData>
  <mergeCells count="15">
    <mergeCell ref="A2:U2"/>
    <mergeCell ref="A3:U3"/>
    <mergeCell ref="A5:A7"/>
    <mergeCell ref="B5:B7"/>
    <mergeCell ref="C5:C7"/>
    <mergeCell ref="D5:D7"/>
    <mergeCell ref="E5:E7"/>
    <mergeCell ref="F5:F7"/>
    <mergeCell ref="G5:G7"/>
    <mergeCell ref="H5:U5"/>
    <mergeCell ref="H6:K6"/>
    <mergeCell ref="L6:N6"/>
    <mergeCell ref="P6:Q6"/>
    <mergeCell ref="R6:S6"/>
    <mergeCell ref="T6:U6"/>
  </mergeCells>
  <pageMargins left="0.27559055118110237" right="0.15748031496062992" top="0.6692913385826772" bottom="0.35433070866141736" header="0.31496062992125984" footer="0.15748031496062992"/>
  <pageSetup paperSize="9" scale="46" fitToHeight="412" orientation="landscape" r:id="rId1"/>
  <headerFooter>
    <oddFooter>&amp;CСтр.&amp;P от &amp;N&amp;R&amp;D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Работни листове</vt:lpstr>
      </vt:variant>
      <vt:variant>
        <vt:i4>1</vt:i4>
      </vt:variant>
      <vt:variant>
        <vt:lpstr>Наименувани диапазони</vt:lpstr>
      </vt:variant>
      <vt:variant>
        <vt:i4>1</vt:i4>
      </vt:variant>
    </vt:vector>
  </HeadingPairs>
  <TitlesOfParts>
    <vt:vector size="2" baseType="lpstr">
      <vt:lpstr>Sheet1</vt:lpstr>
      <vt:lpstr>Sheet1!Област_печат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Юлия Цолова</dc:creator>
  <cp:lastModifiedBy>Даниела Николова</cp:lastModifiedBy>
  <cp:lastPrinted>2017-07-27T05:22:22Z</cp:lastPrinted>
  <dcterms:created xsi:type="dcterms:W3CDTF">2015-02-06T12:34:28Z</dcterms:created>
  <dcterms:modified xsi:type="dcterms:W3CDTF">2017-07-27T05:25:11Z</dcterms:modified>
</cp:coreProperties>
</file>