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9980" windowHeight="8070"/>
  </bookViews>
  <sheets>
    <sheet name="Лист1" sheetId="7" r:id="rId1"/>
  </sheets>
  <definedNames>
    <definedName name="_xlnm.Print_Area" localSheetId="0">Лист1!$A$1:$P$307</definedName>
  </definedNames>
  <calcPr calcId="145621"/>
</workbook>
</file>

<file path=xl/calcChain.xml><?xml version="1.0" encoding="utf-8"?>
<calcChain xmlns="http://schemas.openxmlformats.org/spreadsheetml/2006/main">
  <c r="M302" i="7" l="1"/>
  <c r="M301" i="7" s="1"/>
  <c r="M299" i="7"/>
  <c r="M298" i="7" s="1"/>
  <c r="M291" i="7" s="1"/>
  <c r="M288" i="7"/>
  <c r="M268" i="7"/>
  <c r="M262" i="7"/>
  <c r="M251" i="7"/>
  <c r="M249" i="7"/>
  <c r="M248" i="7"/>
  <c r="M245" i="7"/>
  <c r="M244" i="7"/>
  <c r="M241" i="7"/>
  <c r="M240" i="7"/>
  <c r="M234" i="7"/>
  <c r="M233" i="7"/>
  <c r="M228" i="7"/>
  <c r="M227" i="7"/>
  <c r="M226" i="7" s="1"/>
  <c r="M220" i="7"/>
  <c r="M219" i="7" s="1"/>
  <c r="M215" i="7"/>
  <c r="M212" i="7"/>
  <c r="M206" i="7"/>
  <c r="M204" i="7"/>
  <c r="M202" i="7"/>
  <c r="M201" i="7" s="1"/>
  <c r="M199" i="7"/>
  <c r="M196" i="7"/>
  <c r="M195" i="7" s="1"/>
  <c r="M191" i="7"/>
  <c r="M189" i="7"/>
  <c r="M181" i="7"/>
  <c r="M177" i="7"/>
  <c r="M173" i="7"/>
  <c r="M170" i="7"/>
  <c r="M154" i="7"/>
  <c r="M153" i="7" s="1"/>
  <c r="M151" i="7"/>
  <c r="M145" i="7"/>
  <c r="M143" i="7" s="1"/>
  <c r="M140" i="7"/>
  <c r="M135" i="7"/>
  <c r="M134" i="7" s="1"/>
  <c r="M125" i="7"/>
  <c r="M118" i="7"/>
  <c r="M113" i="7"/>
  <c r="M111" i="7"/>
  <c r="M99" i="7"/>
  <c r="M95" i="7"/>
  <c r="M92" i="7"/>
  <c r="M89" i="7"/>
  <c r="M88" i="7"/>
  <c r="M86" i="7"/>
  <c r="M85" i="7"/>
  <c r="M75" i="7"/>
  <c r="M73" i="7"/>
  <c r="M70" i="7"/>
  <c r="M68" i="7"/>
  <c r="M61" i="7"/>
  <c r="M60" i="7" s="1"/>
  <c r="M58" i="7"/>
  <c r="M56" i="7"/>
  <c r="M55" i="7" s="1"/>
  <c r="M50" i="7"/>
  <c r="M49" i="7"/>
  <c r="M46" i="7"/>
  <c r="M45" i="7"/>
  <c r="M42" i="7"/>
  <c r="M35" i="7"/>
  <c r="M34" i="7" s="1"/>
  <c r="M29" i="7"/>
  <c r="M28" i="7" s="1"/>
  <c r="M25" i="7"/>
  <c r="M24" i="7" s="1"/>
  <c r="M20" i="7"/>
  <c r="M19" i="7" s="1"/>
  <c r="M11" i="7"/>
  <c r="M10" i="7" s="1"/>
  <c r="M9" i="7" s="1"/>
  <c r="F162" i="7"/>
  <c r="D162" i="7" s="1"/>
  <c r="M142" i="7" l="1"/>
  <c r="M54" i="7" s="1"/>
  <c r="M8" i="7" s="1"/>
  <c r="M98" i="7"/>
  <c r="M176" i="7"/>
  <c r="P245" i="7"/>
  <c r="O245" i="7"/>
  <c r="N245" i="7"/>
  <c r="L245" i="7"/>
  <c r="K245" i="7"/>
  <c r="J245" i="7"/>
  <c r="I245" i="7"/>
  <c r="H245" i="7"/>
  <c r="G245" i="7"/>
  <c r="E245" i="7"/>
  <c r="F247" i="7" l="1"/>
  <c r="D247" i="7" s="1"/>
  <c r="F179" i="7"/>
  <c r="D179" i="7" s="1"/>
  <c r="F187" i="7" l="1"/>
  <c r="D187" i="7" s="1"/>
  <c r="F186" i="7"/>
  <c r="D186" i="7" s="1"/>
  <c r="F185" i="7"/>
  <c r="D185" i="7" s="1"/>
  <c r="F184" i="7"/>
  <c r="D184" i="7" s="1"/>
  <c r="F183" i="7"/>
  <c r="D183" i="7" s="1"/>
  <c r="F182" i="7"/>
  <c r="D182" i="7" s="1"/>
  <c r="P143" i="7" l="1"/>
  <c r="F132" i="7"/>
  <c r="F131" i="7"/>
  <c r="D131" i="7" s="1"/>
  <c r="P111" i="7"/>
  <c r="O111" i="7"/>
  <c r="N111" i="7"/>
  <c r="L111" i="7"/>
  <c r="K111" i="7"/>
  <c r="J111" i="7"/>
  <c r="I111" i="7"/>
  <c r="H111" i="7"/>
  <c r="G111" i="7"/>
  <c r="E111" i="7"/>
  <c r="D111" i="7"/>
  <c r="F112" i="7" l="1"/>
  <c r="F111" i="7" s="1"/>
  <c r="F108" i="7"/>
  <c r="D108" i="7" s="1"/>
  <c r="F138" i="7" l="1"/>
  <c r="D138" i="7" s="1"/>
  <c r="F137" i="7"/>
  <c r="D137" i="7" s="1"/>
  <c r="P140" i="7"/>
  <c r="O140" i="7"/>
  <c r="N140" i="7"/>
  <c r="L140" i="7"/>
  <c r="K140" i="7"/>
  <c r="J140" i="7"/>
  <c r="I140" i="7"/>
  <c r="H140" i="7"/>
  <c r="G140" i="7"/>
  <c r="E140" i="7"/>
  <c r="F133" i="7"/>
  <c r="F130" i="7"/>
  <c r="D130" i="7" s="1"/>
  <c r="F129" i="7"/>
  <c r="D129" i="7" s="1"/>
  <c r="F128" i="7"/>
  <c r="D128" i="7" s="1"/>
  <c r="F127" i="7"/>
  <c r="D127" i="7" s="1"/>
  <c r="F126" i="7"/>
  <c r="D126" i="7" s="1"/>
  <c r="F124" i="7"/>
  <c r="D124" i="7" s="1"/>
  <c r="F123" i="7"/>
  <c r="D123" i="7" s="1"/>
  <c r="F122" i="7"/>
  <c r="D122" i="7" s="1"/>
  <c r="F121" i="7"/>
  <c r="D121" i="7" s="1"/>
  <c r="F120" i="7"/>
  <c r="D120" i="7" s="1"/>
  <c r="F116" i="7"/>
  <c r="D116" i="7" s="1"/>
  <c r="F115" i="7"/>
  <c r="D115" i="7" s="1"/>
  <c r="F109" i="7"/>
  <c r="F107" i="7"/>
  <c r="D107" i="7" s="1"/>
  <c r="F106" i="7"/>
  <c r="D106" i="7" s="1"/>
  <c r="F105" i="7"/>
  <c r="D105" i="7" s="1"/>
  <c r="F104" i="7"/>
  <c r="D104" i="7" s="1"/>
  <c r="F103" i="7"/>
  <c r="D103" i="7" s="1"/>
  <c r="F102" i="7"/>
  <c r="D102" i="7" s="1"/>
  <c r="F101" i="7"/>
  <c r="D101" i="7" s="1"/>
  <c r="F136" i="7"/>
  <c r="D136" i="7" s="1"/>
  <c r="P135" i="7"/>
  <c r="O135" i="7"/>
  <c r="N135" i="7"/>
  <c r="L135" i="7"/>
  <c r="K135" i="7"/>
  <c r="J135" i="7"/>
  <c r="I135" i="7"/>
  <c r="H135" i="7"/>
  <c r="G135" i="7"/>
  <c r="E135" i="7"/>
  <c r="D135" i="7" l="1"/>
  <c r="N289" i="7"/>
  <c r="F290" i="7"/>
  <c r="D290" i="7" s="1"/>
  <c r="D289" i="7" s="1"/>
  <c r="F289" i="7" l="1"/>
  <c r="F65" i="7"/>
  <c r="D65" i="7" s="1"/>
  <c r="F22" i="7" l="1"/>
  <c r="F59" i="7" l="1"/>
  <c r="D59" i="7"/>
  <c r="F57" i="7"/>
  <c r="F210" i="7" l="1"/>
  <c r="D210" i="7" s="1"/>
  <c r="F209" i="7"/>
  <c r="D209" i="7" s="1"/>
  <c r="F250" i="7"/>
  <c r="D250" i="7" s="1"/>
  <c r="D249" i="7" s="1"/>
  <c r="D248" i="7" s="1"/>
  <c r="P249" i="7"/>
  <c r="P248" i="7" s="1"/>
  <c r="O249" i="7"/>
  <c r="O248" i="7" s="1"/>
  <c r="N249" i="7"/>
  <c r="N248" i="7" s="1"/>
  <c r="L249" i="7"/>
  <c r="L248" i="7" s="1"/>
  <c r="K249" i="7"/>
  <c r="K248" i="7" s="1"/>
  <c r="J249" i="7"/>
  <c r="J248" i="7" s="1"/>
  <c r="I249" i="7"/>
  <c r="I248" i="7" s="1"/>
  <c r="H249" i="7"/>
  <c r="H248" i="7" s="1"/>
  <c r="G249" i="7"/>
  <c r="G248" i="7" s="1"/>
  <c r="E249" i="7"/>
  <c r="E248" i="7" s="1"/>
  <c r="F205" i="7"/>
  <c r="D205" i="7" s="1"/>
  <c r="D204" i="7" s="1"/>
  <c r="P204" i="7"/>
  <c r="O204" i="7"/>
  <c r="N204" i="7"/>
  <c r="L204" i="7"/>
  <c r="K204" i="7"/>
  <c r="J204" i="7"/>
  <c r="I204" i="7"/>
  <c r="H204" i="7"/>
  <c r="G204" i="7"/>
  <c r="F204" i="7"/>
  <c r="E204" i="7"/>
  <c r="F249" i="7" l="1"/>
  <c r="F248" i="7" s="1"/>
  <c r="F144" i="7" l="1"/>
  <c r="D144" i="7" s="1"/>
  <c r="D143" i="7" s="1"/>
  <c r="N143" i="7"/>
  <c r="L143" i="7"/>
  <c r="K143" i="7"/>
  <c r="J143" i="7"/>
  <c r="I143" i="7"/>
  <c r="H143" i="7"/>
  <c r="G143" i="7"/>
  <c r="F143" i="7"/>
  <c r="E143" i="7"/>
  <c r="F243" i="7"/>
  <c r="D243" i="7" s="1"/>
  <c r="F242" i="7"/>
  <c r="D242" i="7" s="1"/>
  <c r="F235" i="7"/>
  <c r="P241" i="7"/>
  <c r="O241" i="7"/>
  <c r="N241" i="7"/>
  <c r="L241" i="7"/>
  <c r="K241" i="7"/>
  <c r="J241" i="7"/>
  <c r="I241" i="7"/>
  <c r="H241" i="7"/>
  <c r="G241" i="7"/>
  <c r="E241" i="7"/>
  <c r="F241" i="7" l="1"/>
  <c r="D241" i="7"/>
  <c r="P288" i="7"/>
  <c r="O288" i="7"/>
  <c r="N288" i="7"/>
  <c r="L288" i="7"/>
  <c r="K288" i="7"/>
  <c r="J288" i="7"/>
  <c r="I288" i="7"/>
  <c r="H288" i="7"/>
  <c r="G288" i="7"/>
  <c r="E288" i="7"/>
  <c r="F288" i="7"/>
  <c r="D288" i="7" l="1"/>
  <c r="F94" i="7"/>
  <c r="D94" i="7" s="1"/>
  <c r="F91" i="7"/>
  <c r="D91" i="7" s="1"/>
  <c r="P89" i="7"/>
  <c r="O89" i="7"/>
  <c r="N89" i="7"/>
  <c r="L89" i="7"/>
  <c r="K89" i="7"/>
  <c r="J89" i="7"/>
  <c r="I89" i="7"/>
  <c r="H89" i="7"/>
  <c r="G89" i="7"/>
  <c r="E89" i="7"/>
  <c r="P92" i="7"/>
  <c r="O92" i="7"/>
  <c r="N92" i="7"/>
  <c r="L92" i="7"/>
  <c r="K92" i="7"/>
  <c r="J92" i="7"/>
  <c r="I92" i="7"/>
  <c r="H92" i="7"/>
  <c r="G92" i="7"/>
  <c r="E92" i="7"/>
  <c r="F90" i="7"/>
  <c r="D90" i="7" s="1"/>
  <c r="D89" i="7" l="1"/>
  <c r="F89" i="7"/>
  <c r="F222" i="7"/>
  <c r="L302" i="7" l="1"/>
  <c r="L301" i="7" s="1"/>
  <c r="L299" i="7"/>
  <c r="L298" i="7" s="1"/>
  <c r="L268" i="7"/>
  <c r="L262" i="7"/>
  <c r="L251" i="7" s="1"/>
  <c r="L244" i="7"/>
  <c r="L240" i="7"/>
  <c r="L234" i="7"/>
  <c r="L233" i="7" s="1"/>
  <c r="L228" i="7"/>
  <c r="L227" i="7" s="1"/>
  <c r="L220" i="7"/>
  <c r="L219" i="7" s="1"/>
  <c r="L215" i="7"/>
  <c r="L212" i="7"/>
  <c r="L206" i="7"/>
  <c r="L202" i="7"/>
  <c r="L199" i="7"/>
  <c r="L196" i="7"/>
  <c r="L195" i="7" s="1"/>
  <c r="L191" i="7"/>
  <c r="L189" i="7"/>
  <c r="L181" i="7"/>
  <c r="L177" i="7"/>
  <c r="L173" i="7"/>
  <c r="L170" i="7"/>
  <c r="L154" i="7"/>
  <c r="L151" i="7"/>
  <c r="L145" i="7"/>
  <c r="L134" i="7"/>
  <c r="L125" i="7"/>
  <c r="L118" i="7"/>
  <c r="L113" i="7"/>
  <c r="L99" i="7"/>
  <c r="L95" i="7"/>
  <c r="L88" i="7" s="1"/>
  <c r="L86" i="7"/>
  <c r="L85" i="7" s="1"/>
  <c r="L75" i="7"/>
  <c r="L73" i="7"/>
  <c r="L70" i="7"/>
  <c r="L68" i="7"/>
  <c r="L61" i="7"/>
  <c r="L58" i="7"/>
  <c r="L56" i="7"/>
  <c r="L50" i="7"/>
  <c r="L49" i="7" s="1"/>
  <c r="L46" i="7"/>
  <c r="L45" i="7" s="1"/>
  <c r="L42" i="7"/>
  <c r="L35" i="7"/>
  <c r="L29" i="7"/>
  <c r="L28" i="7" s="1"/>
  <c r="L25" i="7"/>
  <c r="L24" i="7" s="1"/>
  <c r="L20" i="7"/>
  <c r="L19" i="7" s="1"/>
  <c r="L11" i="7"/>
  <c r="L10" i="7" s="1"/>
  <c r="L98" i="7" l="1"/>
  <c r="L34" i="7"/>
  <c r="L201" i="7"/>
  <c r="L55" i="7"/>
  <c r="L153" i="7"/>
  <c r="L142" i="7" s="1"/>
  <c r="L226" i="7"/>
  <c r="L176" i="7"/>
  <c r="L291" i="7"/>
  <c r="L60" i="7"/>
  <c r="L9" i="7"/>
  <c r="P302" i="7"/>
  <c r="O302" i="7"/>
  <c r="O301" i="7" s="1"/>
  <c r="N302" i="7"/>
  <c r="K302" i="7"/>
  <c r="K301" i="7" s="1"/>
  <c r="J302" i="7"/>
  <c r="I302" i="7"/>
  <c r="I301" i="7" s="1"/>
  <c r="H302" i="7"/>
  <c r="G302" i="7"/>
  <c r="G301" i="7" s="1"/>
  <c r="E302" i="7"/>
  <c r="P301" i="7"/>
  <c r="N301" i="7"/>
  <c r="J301" i="7"/>
  <c r="H301" i="7"/>
  <c r="E301" i="7"/>
  <c r="F172" i="7"/>
  <c r="D172" i="7" s="1"/>
  <c r="F141" i="7"/>
  <c r="F307" i="7"/>
  <c r="D307" i="7" s="1"/>
  <c r="F306" i="7"/>
  <c r="D306" i="7" s="1"/>
  <c r="F305" i="7"/>
  <c r="D305" i="7" s="1"/>
  <c r="F304" i="7"/>
  <c r="D304" i="7" s="1"/>
  <c r="F303" i="7"/>
  <c r="D303" i="7" s="1"/>
  <c r="F300" i="7"/>
  <c r="F299" i="7" s="1"/>
  <c r="F298" i="7" s="1"/>
  <c r="P299" i="7"/>
  <c r="P298" i="7" s="1"/>
  <c r="O299" i="7"/>
  <c r="N299" i="7"/>
  <c r="N298" i="7" s="1"/>
  <c r="N291" i="7" s="1"/>
  <c r="K299" i="7"/>
  <c r="K298" i="7" s="1"/>
  <c r="J299" i="7"/>
  <c r="J298" i="7" s="1"/>
  <c r="I299" i="7"/>
  <c r="I298" i="7" s="1"/>
  <c r="H299" i="7"/>
  <c r="H298" i="7" s="1"/>
  <c r="H291" i="7" s="1"/>
  <c r="G299" i="7"/>
  <c r="G298" i="7" s="1"/>
  <c r="E299" i="7"/>
  <c r="E298" i="7" s="1"/>
  <c r="O298" i="7"/>
  <c r="E291" i="7" l="1"/>
  <c r="J291" i="7"/>
  <c r="P291" i="7"/>
  <c r="D141" i="7"/>
  <c r="D140" i="7" s="1"/>
  <c r="F140" i="7"/>
  <c r="L54" i="7"/>
  <c r="L8" i="7" s="1"/>
  <c r="K291" i="7"/>
  <c r="G291" i="7"/>
  <c r="I291" i="7"/>
  <c r="O291" i="7"/>
  <c r="D300" i="7"/>
  <c r="D299" i="7" s="1"/>
  <c r="D298" i="7" s="1"/>
  <c r="D302" i="7"/>
  <c r="D301" i="7" s="1"/>
  <c r="F302" i="7"/>
  <c r="F301" i="7" s="1"/>
  <c r="F291" i="7" s="1"/>
  <c r="D291" i="7" l="1"/>
  <c r="F69" i="7"/>
  <c r="F68" i="7" s="1"/>
  <c r="O68" i="7"/>
  <c r="N68" i="7"/>
  <c r="K68" i="7"/>
  <c r="J68" i="7"/>
  <c r="I68" i="7"/>
  <c r="H68" i="7"/>
  <c r="G68" i="7"/>
  <c r="E68" i="7"/>
  <c r="D68" i="7"/>
  <c r="P68" i="7" l="1"/>
  <c r="P99" i="7"/>
  <c r="O99" i="7"/>
  <c r="N99" i="7"/>
  <c r="K99" i="7"/>
  <c r="I99" i="7"/>
  <c r="H99" i="7"/>
  <c r="G99" i="7"/>
  <c r="E99" i="7"/>
  <c r="O61" i="7"/>
  <c r="N61" i="7"/>
  <c r="K61" i="7"/>
  <c r="J61" i="7"/>
  <c r="I61" i="7"/>
  <c r="H61" i="7"/>
  <c r="G61" i="7"/>
  <c r="E61" i="7"/>
  <c r="P61" i="7"/>
  <c r="P95" i="7" l="1"/>
  <c r="O95" i="7"/>
  <c r="N95" i="7"/>
  <c r="K95" i="7"/>
  <c r="J95" i="7"/>
  <c r="I95" i="7"/>
  <c r="H95" i="7"/>
  <c r="G95" i="7"/>
  <c r="E95" i="7"/>
  <c r="P191" i="7"/>
  <c r="O191" i="7"/>
  <c r="N191" i="7"/>
  <c r="K191" i="7"/>
  <c r="J191" i="7"/>
  <c r="I191" i="7"/>
  <c r="H191" i="7"/>
  <c r="G191" i="7"/>
  <c r="E191" i="7"/>
  <c r="P50" i="7" l="1"/>
  <c r="O50" i="7"/>
  <c r="N50" i="7"/>
  <c r="K50" i="7"/>
  <c r="J50" i="7"/>
  <c r="I50" i="7"/>
  <c r="H50" i="7"/>
  <c r="G50" i="7"/>
  <c r="E50" i="7"/>
  <c r="F211" i="7" l="1"/>
  <c r="D211" i="7" s="1"/>
  <c r="F208" i="7"/>
  <c r="D208" i="7" s="1"/>
  <c r="F150" i="7"/>
  <c r="E151" i="7"/>
  <c r="G151" i="7"/>
  <c r="H151" i="7"/>
  <c r="I151" i="7"/>
  <c r="J151" i="7"/>
  <c r="K151" i="7"/>
  <c r="N151" i="7"/>
  <c r="O151" i="7"/>
  <c r="P151" i="7"/>
  <c r="F152" i="7"/>
  <c r="D152" i="7" s="1"/>
  <c r="J99" i="7"/>
  <c r="P11" i="7"/>
  <c r="P10" i="7" s="1"/>
  <c r="O11" i="7"/>
  <c r="O10" i="7" s="1"/>
  <c r="N11" i="7"/>
  <c r="N10" i="7" s="1"/>
  <c r="K11" i="7"/>
  <c r="K10" i="7" s="1"/>
  <c r="J11" i="7"/>
  <c r="J10" i="7" s="1"/>
  <c r="I11" i="7"/>
  <c r="I10" i="7" s="1"/>
  <c r="H11" i="7"/>
  <c r="H10" i="7" s="1"/>
  <c r="G11" i="7"/>
  <c r="G10" i="7" s="1"/>
  <c r="E11" i="7"/>
  <c r="E10" i="7" s="1"/>
  <c r="F12" i="7"/>
  <c r="D12" i="7" s="1"/>
  <c r="D11" i="7" s="1"/>
  <c r="D10" i="7" s="1"/>
  <c r="D151" i="7" l="1"/>
  <c r="F151" i="7"/>
  <c r="F11" i="7"/>
  <c r="F10" i="7" s="1"/>
  <c r="F43" i="7" l="1"/>
  <c r="D43" i="7" s="1"/>
  <c r="F23" i="7" l="1"/>
  <c r="P46" i="7"/>
  <c r="O46" i="7"/>
  <c r="N46" i="7"/>
  <c r="K46" i="7"/>
  <c r="J46" i="7"/>
  <c r="I46" i="7"/>
  <c r="H46" i="7"/>
  <c r="G46" i="7"/>
  <c r="F48" i="7"/>
  <c r="D48" i="7" s="1"/>
  <c r="P215" i="7"/>
  <c r="O215" i="7"/>
  <c r="N215" i="7"/>
  <c r="K215" i="7"/>
  <c r="J215" i="7"/>
  <c r="I215" i="7"/>
  <c r="H215" i="7"/>
  <c r="G215" i="7"/>
  <c r="E215" i="7"/>
  <c r="F218" i="7"/>
  <c r="D218" i="7" s="1"/>
  <c r="F217" i="7"/>
  <c r="D217" i="7" s="1"/>
  <c r="P212" i="7"/>
  <c r="O212" i="7"/>
  <c r="N212" i="7"/>
  <c r="K212" i="7"/>
  <c r="J212" i="7"/>
  <c r="I212" i="7"/>
  <c r="H212" i="7"/>
  <c r="G212" i="7"/>
  <c r="E212" i="7"/>
  <c r="F214" i="7"/>
  <c r="D214" i="7" s="1"/>
  <c r="F225" i="7"/>
  <c r="F224" i="7"/>
  <c r="D224" i="7" s="1"/>
  <c r="F223" i="7"/>
  <c r="F216" i="7"/>
  <c r="D216" i="7" s="1"/>
  <c r="F213" i="7"/>
  <c r="F207" i="7"/>
  <c r="F203" i="7"/>
  <c r="F194" i="7"/>
  <c r="D194" i="7" s="1"/>
  <c r="F193" i="7"/>
  <c r="D193" i="7" s="1"/>
  <c r="F246" i="7"/>
  <c r="F245" i="7" s="1"/>
  <c r="F200" i="7"/>
  <c r="F198" i="7"/>
  <c r="F197" i="7"/>
  <c r="D197" i="7" s="1"/>
  <c r="F192" i="7"/>
  <c r="F190" i="7"/>
  <c r="F188" i="7"/>
  <c r="F180" i="7"/>
  <c r="F178" i="7"/>
  <c r="E170" i="7"/>
  <c r="G170" i="7"/>
  <c r="H170" i="7"/>
  <c r="I170" i="7"/>
  <c r="J170" i="7"/>
  <c r="K170" i="7"/>
  <c r="N170" i="7"/>
  <c r="O170" i="7"/>
  <c r="P170" i="7"/>
  <c r="F171" i="7"/>
  <c r="E154" i="7"/>
  <c r="E153" i="7" s="1"/>
  <c r="G154" i="7"/>
  <c r="G153" i="7" s="1"/>
  <c r="H154" i="7"/>
  <c r="H153" i="7" s="1"/>
  <c r="I154" i="7"/>
  <c r="I153" i="7" s="1"/>
  <c r="J154" i="7"/>
  <c r="J153" i="7" s="1"/>
  <c r="K154" i="7"/>
  <c r="K153" i="7" s="1"/>
  <c r="N154" i="7"/>
  <c r="N153" i="7" s="1"/>
  <c r="O154" i="7"/>
  <c r="O153" i="7" s="1"/>
  <c r="P154" i="7"/>
  <c r="P153" i="7" s="1"/>
  <c r="F155" i="7"/>
  <c r="D155" i="7" s="1"/>
  <c r="F175" i="7"/>
  <c r="D175" i="7" s="1"/>
  <c r="F174" i="7"/>
  <c r="P173" i="7"/>
  <c r="O173" i="7"/>
  <c r="N173" i="7"/>
  <c r="K173" i="7"/>
  <c r="J173" i="7"/>
  <c r="I173" i="7"/>
  <c r="H173" i="7"/>
  <c r="G173" i="7"/>
  <c r="E173" i="7"/>
  <c r="F166" i="7"/>
  <c r="D166" i="7" s="1"/>
  <c r="F164" i="7"/>
  <c r="D164" i="7" s="1"/>
  <c r="F149" i="7"/>
  <c r="F148" i="7"/>
  <c r="F147" i="7"/>
  <c r="F146" i="7"/>
  <c r="D146" i="7" s="1"/>
  <c r="F139" i="7"/>
  <c r="F135" i="7" s="1"/>
  <c r="F169" i="7"/>
  <c r="F168" i="7"/>
  <c r="F167" i="7"/>
  <c r="F165" i="7"/>
  <c r="F163" i="7"/>
  <c r="F161" i="7"/>
  <c r="F160" i="7"/>
  <c r="F159" i="7"/>
  <c r="F158" i="7"/>
  <c r="F157" i="7"/>
  <c r="F156" i="7"/>
  <c r="F93" i="7"/>
  <c r="P88" i="7"/>
  <c r="O88" i="7"/>
  <c r="N88" i="7"/>
  <c r="K88" i="7"/>
  <c r="J88" i="7"/>
  <c r="I88" i="7"/>
  <c r="H88" i="7"/>
  <c r="G88" i="7"/>
  <c r="E88" i="7"/>
  <c r="F119" i="7"/>
  <c r="F114" i="7"/>
  <c r="F100" i="7"/>
  <c r="F97" i="7"/>
  <c r="F96" i="7"/>
  <c r="D97" i="7"/>
  <c r="F84" i="7"/>
  <c r="F83" i="7"/>
  <c r="F82" i="7"/>
  <c r="F81" i="7"/>
  <c r="F80" i="7"/>
  <c r="F79" i="7"/>
  <c r="F78" i="7"/>
  <c r="F77" i="7"/>
  <c r="F76" i="7"/>
  <c r="F74" i="7"/>
  <c r="F72" i="7"/>
  <c r="F71" i="7"/>
  <c r="F66" i="7"/>
  <c r="F64" i="7"/>
  <c r="F63" i="7"/>
  <c r="F62" i="7"/>
  <c r="D82" i="7"/>
  <c r="F36" i="7"/>
  <c r="D36" i="7" s="1"/>
  <c r="F37" i="7"/>
  <c r="D37" i="7" s="1"/>
  <c r="F38" i="7"/>
  <c r="D38" i="7" s="1"/>
  <c r="F39" i="7"/>
  <c r="D39" i="7" s="1"/>
  <c r="F40" i="7"/>
  <c r="D40" i="7" s="1"/>
  <c r="P42" i="7"/>
  <c r="O42" i="7"/>
  <c r="N42" i="7"/>
  <c r="K42" i="7"/>
  <c r="J42" i="7"/>
  <c r="I42" i="7"/>
  <c r="H42" i="7"/>
  <c r="G42" i="7"/>
  <c r="E42" i="7"/>
  <c r="F53" i="7"/>
  <c r="D53" i="7" s="1"/>
  <c r="F52" i="7"/>
  <c r="F51" i="7"/>
  <c r="F47" i="7"/>
  <c r="F44" i="7"/>
  <c r="F33" i="7"/>
  <c r="F173" i="7" l="1"/>
  <c r="D174" i="7"/>
  <c r="D173" i="7" s="1"/>
  <c r="F191" i="7"/>
  <c r="D215" i="7"/>
  <c r="D93" i="7"/>
  <c r="D92" i="7" s="1"/>
  <c r="F92" i="7"/>
  <c r="F95" i="7"/>
  <c r="F46" i="7"/>
  <c r="F50" i="7"/>
  <c r="F61" i="7"/>
  <c r="D100" i="7"/>
  <c r="D99" i="7" s="1"/>
  <c r="F99" i="7"/>
  <c r="F215" i="7"/>
  <c r="F212" i="7"/>
  <c r="F170" i="7"/>
  <c r="D171" i="7"/>
  <c r="D170" i="7" s="1"/>
  <c r="F154" i="7"/>
  <c r="F153" i="7" s="1"/>
  <c r="F42" i="7"/>
  <c r="D52" i="7"/>
  <c r="D44" i="7"/>
  <c r="P20" i="7"/>
  <c r="O20" i="7"/>
  <c r="N20" i="7"/>
  <c r="N19" i="7" s="1"/>
  <c r="K20" i="7"/>
  <c r="J20" i="7"/>
  <c r="J19" i="7" s="1"/>
  <c r="I20" i="7"/>
  <c r="H20" i="7"/>
  <c r="G20" i="7"/>
  <c r="E20" i="7"/>
  <c r="E19" i="7" s="1"/>
  <c r="F21" i="7"/>
  <c r="D21" i="7" s="1"/>
  <c r="D20" i="7" s="1"/>
  <c r="D19" i="7" s="1"/>
  <c r="D167" i="7"/>
  <c r="D165" i="7"/>
  <c r="N268" i="7"/>
  <c r="K268" i="7"/>
  <c r="J268" i="7"/>
  <c r="N262" i="7"/>
  <c r="N251" i="7" s="1"/>
  <c r="K262" i="7"/>
  <c r="J262" i="7"/>
  <c r="J251" i="7" s="1"/>
  <c r="K251" i="7"/>
  <c r="N244" i="7"/>
  <c r="J244" i="7"/>
  <c r="K244" i="7"/>
  <c r="N240" i="7"/>
  <c r="J240" i="7"/>
  <c r="K240" i="7"/>
  <c r="N234" i="7"/>
  <c r="N233" i="7" s="1"/>
  <c r="K234" i="7"/>
  <c r="J234" i="7"/>
  <c r="J233" i="7" s="1"/>
  <c r="K233" i="7"/>
  <c r="N228" i="7"/>
  <c r="N227" i="7" s="1"/>
  <c r="K228" i="7"/>
  <c r="J228" i="7"/>
  <c r="J227" i="7" s="1"/>
  <c r="K227" i="7"/>
  <c r="N220" i="7"/>
  <c r="N219" i="7" s="1"/>
  <c r="K220" i="7"/>
  <c r="K219" i="7" s="1"/>
  <c r="J220" i="7"/>
  <c r="J219" i="7" s="1"/>
  <c r="N206" i="7"/>
  <c r="K206" i="7"/>
  <c r="J206" i="7"/>
  <c r="N202" i="7"/>
  <c r="K202" i="7"/>
  <c r="J202" i="7"/>
  <c r="N199" i="7"/>
  <c r="K199" i="7"/>
  <c r="J199" i="7"/>
  <c r="N196" i="7"/>
  <c r="N195" i="7" s="1"/>
  <c r="K196" i="7"/>
  <c r="K195" i="7" s="1"/>
  <c r="J196" i="7"/>
  <c r="J195" i="7" s="1"/>
  <c r="N189" i="7"/>
  <c r="K189" i="7"/>
  <c r="J189" i="7"/>
  <c r="N181" i="7"/>
  <c r="K181" i="7"/>
  <c r="J181" i="7"/>
  <c r="N177" i="7"/>
  <c r="K177" i="7"/>
  <c r="J177" i="7"/>
  <c r="N145" i="7"/>
  <c r="N142" i="7" s="1"/>
  <c r="K145" i="7"/>
  <c r="K142" i="7" s="1"/>
  <c r="J145" i="7"/>
  <c r="J142" i="7" s="1"/>
  <c r="N134" i="7"/>
  <c r="K134" i="7"/>
  <c r="J134" i="7"/>
  <c r="N125" i="7"/>
  <c r="K125" i="7"/>
  <c r="J125" i="7"/>
  <c r="N118" i="7"/>
  <c r="K118" i="7"/>
  <c r="J118" i="7"/>
  <c r="N113" i="7"/>
  <c r="K113" i="7"/>
  <c r="J113" i="7"/>
  <c r="N86" i="7"/>
  <c r="N85" i="7" s="1"/>
  <c r="K86" i="7"/>
  <c r="J86" i="7"/>
  <c r="J85" i="7" s="1"/>
  <c r="K85" i="7"/>
  <c r="N75" i="7"/>
  <c r="K75" i="7"/>
  <c r="J75" i="7"/>
  <c r="N73" i="7"/>
  <c r="K73" i="7"/>
  <c r="J73" i="7"/>
  <c r="N70" i="7"/>
  <c r="K70" i="7"/>
  <c r="J70" i="7"/>
  <c r="N58" i="7"/>
  <c r="K58" i="7"/>
  <c r="J58" i="7"/>
  <c r="N56" i="7"/>
  <c r="K56" i="7"/>
  <c r="J56" i="7"/>
  <c r="N49" i="7"/>
  <c r="J49" i="7"/>
  <c r="K49" i="7"/>
  <c r="N45" i="7"/>
  <c r="J45" i="7"/>
  <c r="K45" i="7"/>
  <c r="N35" i="7"/>
  <c r="N34" i="7" s="1"/>
  <c r="K35" i="7"/>
  <c r="K34" i="7" s="1"/>
  <c r="J35" i="7"/>
  <c r="J34" i="7" s="1"/>
  <c r="N29" i="7"/>
  <c r="N28" i="7" s="1"/>
  <c r="K29" i="7"/>
  <c r="J29" i="7"/>
  <c r="J28" i="7" s="1"/>
  <c r="K28" i="7"/>
  <c r="N25" i="7"/>
  <c r="N24" i="7" s="1"/>
  <c r="K25" i="7"/>
  <c r="K24" i="7" s="1"/>
  <c r="J25" i="7"/>
  <c r="J24" i="7" s="1"/>
  <c r="K19" i="7"/>
  <c r="D25" i="7"/>
  <c r="D24" i="7" s="1"/>
  <c r="E25" i="7"/>
  <c r="E24" i="7" s="1"/>
  <c r="D29" i="7"/>
  <c r="D28" i="7" s="1"/>
  <c r="E29" i="7"/>
  <c r="E28" i="7" s="1"/>
  <c r="E35" i="7"/>
  <c r="E34" i="7" s="1"/>
  <c r="E46" i="7"/>
  <c r="E45" i="7" s="1"/>
  <c r="E49" i="7"/>
  <c r="E56" i="7"/>
  <c r="E58" i="7"/>
  <c r="E70" i="7"/>
  <c r="E73" i="7"/>
  <c r="E75" i="7"/>
  <c r="D86" i="7"/>
  <c r="D85" i="7" s="1"/>
  <c r="E86" i="7"/>
  <c r="E85" i="7" s="1"/>
  <c r="E113" i="7"/>
  <c r="E118" i="7"/>
  <c r="E125" i="7"/>
  <c r="D134" i="7"/>
  <c r="E134" i="7"/>
  <c r="E145" i="7"/>
  <c r="E142" i="7" s="1"/>
  <c r="E177" i="7"/>
  <c r="E181" i="7"/>
  <c r="E189" i="7"/>
  <c r="E196" i="7"/>
  <c r="E195" i="7" s="1"/>
  <c r="E199" i="7"/>
  <c r="E202" i="7"/>
  <c r="E206" i="7"/>
  <c r="E220" i="7"/>
  <c r="E219" i="7" s="1"/>
  <c r="E228" i="7"/>
  <c r="E227" i="7" s="1"/>
  <c r="E234" i="7"/>
  <c r="E233" i="7" s="1"/>
  <c r="D240" i="7"/>
  <c r="E240" i="7"/>
  <c r="E244" i="7"/>
  <c r="E262" i="7"/>
  <c r="E251" i="7" s="1"/>
  <c r="D268" i="7"/>
  <c r="E268" i="7"/>
  <c r="J98" i="7" l="1"/>
  <c r="N98" i="7"/>
  <c r="E98" i="7"/>
  <c r="K98" i="7"/>
  <c r="K201" i="7"/>
  <c r="K226" i="7"/>
  <c r="F88" i="7"/>
  <c r="N201" i="7"/>
  <c r="E201" i="7"/>
  <c r="J201" i="7"/>
  <c r="E60" i="7"/>
  <c r="K60" i="7"/>
  <c r="J60" i="7"/>
  <c r="N60" i="7"/>
  <c r="N55" i="7"/>
  <c r="K55" i="7"/>
  <c r="J55" i="7"/>
  <c r="K9" i="7"/>
  <c r="J176" i="7"/>
  <c r="D42" i="7"/>
  <c r="K176" i="7"/>
  <c r="N176" i="7"/>
  <c r="N226" i="7"/>
  <c r="J9" i="7"/>
  <c r="N9" i="7"/>
  <c r="J226" i="7"/>
  <c r="E55" i="7"/>
  <c r="E9" i="7"/>
  <c r="E226" i="7"/>
  <c r="E176" i="7"/>
  <c r="P268" i="7"/>
  <c r="O268" i="7"/>
  <c r="I268" i="7"/>
  <c r="H268" i="7"/>
  <c r="G268" i="7"/>
  <c r="F263" i="7"/>
  <c r="D263" i="7" s="1"/>
  <c r="D262" i="7" s="1"/>
  <c r="D251" i="7" s="1"/>
  <c r="P262" i="7"/>
  <c r="O262" i="7"/>
  <c r="I262" i="7"/>
  <c r="H262" i="7"/>
  <c r="G262" i="7"/>
  <c r="G251" i="7" s="1"/>
  <c r="F262" i="7"/>
  <c r="P251" i="7"/>
  <c r="O251" i="7"/>
  <c r="I251" i="7"/>
  <c r="H251" i="7"/>
  <c r="D246" i="7"/>
  <c r="P244" i="7"/>
  <c r="O244" i="7"/>
  <c r="I244" i="7"/>
  <c r="H244" i="7"/>
  <c r="F244" i="7"/>
  <c r="G244" i="7"/>
  <c r="F240" i="7"/>
  <c r="P240" i="7"/>
  <c r="I240" i="7"/>
  <c r="H240" i="7"/>
  <c r="G240" i="7"/>
  <c r="O240" i="7"/>
  <c r="D235" i="7"/>
  <c r="D234" i="7" s="1"/>
  <c r="D233" i="7" s="1"/>
  <c r="P234" i="7"/>
  <c r="P233" i="7" s="1"/>
  <c r="O234" i="7"/>
  <c r="O233" i="7" s="1"/>
  <c r="I234" i="7"/>
  <c r="I233" i="7" s="1"/>
  <c r="H234" i="7"/>
  <c r="H233" i="7" s="1"/>
  <c r="G234" i="7"/>
  <c r="F234" i="7"/>
  <c r="F233" i="7" s="1"/>
  <c r="G233" i="7"/>
  <c r="F230" i="7"/>
  <c r="D230" i="7" s="1"/>
  <c r="F229" i="7"/>
  <c r="D229" i="7" s="1"/>
  <c r="P228" i="7"/>
  <c r="P227" i="7" s="1"/>
  <c r="O228" i="7"/>
  <c r="O227" i="7" s="1"/>
  <c r="I228" i="7"/>
  <c r="H228" i="7"/>
  <c r="H227" i="7" s="1"/>
  <c r="G228" i="7"/>
  <c r="G227" i="7" s="1"/>
  <c r="D222" i="7"/>
  <c r="F221" i="7"/>
  <c r="D221" i="7" s="1"/>
  <c r="P220" i="7"/>
  <c r="P219" i="7" s="1"/>
  <c r="O220" i="7"/>
  <c r="O219" i="7" s="1"/>
  <c r="I220" i="7"/>
  <c r="I219" i="7" s="1"/>
  <c r="H220" i="7"/>
  <c r="H219" i="7" s="1"/>
  <c r="G220" i="7"/>
  <c r="G219" i="7" s="1"/>
  <c r="P206" i="7"/>
  <c r="O206" i="7"/>
  <c r="I206" i="7"/>
  <c r="H206" i="7"/>
  <c r="G206" i="7"/>
  <c r="D203" i="7"/>
  <c r="P202" i="7"/>
  <c r="O202" i="7"/>
  <c r="I202" i="7"/>
  <c r="H202" i="7"/>
  <c r="G202" i="7"/>
  <c r="P199" i="7"/>
  <c r="O199" i="7"/>
  <c r="I199" i="7"/>
  <c r="H199" i="7"/>
  <c r="G199" i="7"/>
  <c r="D198" i="7"/>
  <c r="P196" i="7"/>
  <c r="P195" i="7" s="1"/>
  <c r="O196" i="7"/>
  <c r="O195" i="7" s="1"/>
  <c r="I196" i="7"/>
  <c r="I195" i="7" s="1"/>
  <c r="H196" i="7"/>
  <c r="H195" i="7" s="1"/>
  <c r="G196" i="7"/>
  <c r="G195" i="7" s="1"/>
  <c r="D192" i="7"/>
  <c r="D191" i="7" s="1"/>
  <c r="D190" i="7"/>
  <c r="D189" i="7" s="1"/>
  <c r="P189" i="7"/>
  <c r="O189" i="7"/>
  <c r="I189" i="7"/>
  <c r="H189" i="7"/>
  <c r="G189" i="7"/>
  <c r="F189" i="7"/>
  <c r="D188" i="7"/>
  <c r="P181" i="7"/>
  <c r="O181" i="7"/>
  <c r="I181" i="7"/>
  <c r="H181" i="7"/>
  <c r="G181" i="7"/>
  <c r="D180" i="7"/>
  <c r="D178" i="7"/>
  <c r="P177" i="7"/>
  <c r="O177" i="7"/>
  <c r="I177" i="7"/>
  <c r="H177" i="7"/>
  <c r="G177" i="7"/>
  <c r="D169" i="7"/>
  <c r="D168" i="7"/>
  <c r="D163" i="7"/>
  <c r="D161" i="7"/>
  <c r="D160" i="7"/>
  <c r="D159" i="7"/>
  <c r="D158" i="7"/>
  <c r="D157" i="7"/>
  <c r="D156" i="7"/>
  <c r="D149" i="7"/>
  <c r="D148" i="7"/>
  <c r="D147" i="7"/>
  <c r="P145" i="7"/>
  <c r="O145" i="7"/>
  <c r="I145" i="7"/>
  <c r="I142" i="7" s="1"/>
  <c r="H145" i="7"/>
  <c r="H142" i="7" s="1"/>
  <c r="G145" i="7"/>
  <c r="G142" i="7" s="1"/>
  <c r="F134" i="7"/>
  <c r="P134" i="7"/>
  <c r="O134" i="7"/>
  <c r="I134" i="7"/>
  <c r="H134" i="7"/>
  <c r="G134" i="7"/>
  <c r="P125" i="7"/>
  <c r="O125" i="7"/>
  <c r="I125" i="7"/>
  <c r="H125" i="7"/>
  <c r="G125" i="7"/>
  <c r="D119" i="7"/>
  <c r="P118" i="7"/>
  <c r="O118" i="7"/>
  <c r="I118" i="7"/>
  <c r="H118" i="7"/>
  <c r="G118" i="7"/>
  <c r="P113" i="7"/>
  <c r="O113" i="7"/>
  <c r="I113" i="7"/>
  <c r="H113" i="7"/>
  <c r="G113" i="7"/>
  <c r="D96" i="7"/>
  <c r="D95" i="7" s="1"/>
  <c r="D88" i="7" s="1"/>
  <c r="F86" i="7"/>
  <c r="F85" i="7" s="1"/>
  <c r="P86" i="7"/>
  <c r="P85" i="7" s="1"/>
  <c r="O86" i="7"/>
  <c r="O85" i="7" s="1"/>
  <c r="I86" i="7"/>
  <c r="I85" i="7" s="1"/>
  <c r="H86" i="7"/>
  <c r="H85" i="7" s="1"/>
  <c r="G86" i="7"/>
  <c r="G85" i="7" s="1"/>
  <c r="D83" i="7"/>
  <c r="D81" i="7"/>
  <c r="D80" i="7"/>
  <c r="D79" i="7"/>
  <c r="D78" i="7"/>
  <c r="D77" i="7"/>
  <c r="P75" i="7"/>
  <c r="O75" i="7"/>
  <c r="I75" i="7"/>
  <c r="H75" i="7"/>
  <c r="G75" i="7"/>
  <c r="D74" i="7"/>
  <c r="P73" i="7"/>
  <c r="O73" i="7"/>
  <c r="I73" i="7"/>
  <c r="H73" i="7"/>
  <c r="G73" i="7"/>
  <c r="D72" i="7"/>
  <c r="D71" i="7"/>
  <c r="P70" i="7"/>
  <c r="O70" i="7"/>
  <c r="I70" i="7"/>
  <c r="H70" i="7"/>
  <c r="G70" i="7"/>
  <c r="D66" i="7"/>
  <c r="D64" i="7"/>
  <c r="D63" i="7"/>
  <c r="D62" i="7"/>
  <c r="P58" i="7"/>
  <c r="O58" i="7"/>
  <c r="I58" i="7"/>
  <c r="H58" i="7"/>
  <c r="G58" i="7"/>
  <c r="P56" i="7"/>
  <c r="O56" i="7"/>
  <c r="I56" i="7"/>
  <c r="H56" i="7"/>
  <c r="G56" i="7"/>
  <c r="D51" i="7"/>
  <c r="P49" i="7"/>
  <c r="O49" i="7"/>
  <c r="I49" i="7"/>
  <c r="H49" i="7"/>
  <c r="G49" i="7"/>
  <c r="D46" i="7"/>
  <c r="P45" i="7"/>
  <c r="O45" i="7"/>
  <c r="I45" i="7"/>
  <c r="H45" i="7"/>
  <c r="G45" i="7"/>
  <c r="I35" i="7"/>
  <c r="I34" i="7" s="1"/>
  <c r="P35" i="7"/>
  <c r="P34" i="7" s="1"/>
  <c r="O35" i="7"/>
  <c r="O34" i="7" s="1"/>
  <c r="H35" i="7"/>
  <c r="H34" i="7" s="1"/>
  <c r="G35" i="7"/>
  <c r="G34" i="7" s="1"/>
  <c r="P29" i="7"/>
  <c r="P28" i="7" s="1"/>
  <c r="O29" i="7"/>
  <c r="O28" i="7" s="1"/>
  <c r="I29" i="7"/>
  <c r="I28" i="7" s="1"/>
  <c r="H29" i="7"/>
  <c r="H28" i="7" s="1"/>
  <c r="G29" i="7"/>
  <c r="G28" i="7" s="1"/>
  <c r="P25" i="7"/>
  <c r="P24" i="7" s="1"/>
  <c r="O25" i="7"/>
  <c r="O24" i="7" s="1"/>
  <c r="I25" i="7"/>
  <c r="I24" i="7" s="1"/>
  <c r="H25" i="7"/>
  <c r="H24" i="7" s="1"/>
  <c r="G25" i="7"/>
  <c r="G24" i="7" s="1"/>
  <c r="F20" i="7"/>
  <c r="P19" i="7"/>
  <c r="O19" i="7"/>
  <c r="I19" i="7"/>
  <c r="H19" i="7"/>
  <c r="G19" i="7"/>
  <c r="D245" i="7" l="1"/>
  <c r="D244" i="7" s="1"/>
  <c r="H201" i="7"/>
  <c r="O201" i="7"/>
  <c r="H98" i="7"/>
  <c r="O98" i="7"/>
  <c r="G98" i="7"/>
  <c r="I98" i="7"/>
  <c r="P98" i="7"/>
  <c r="G201" i="7"/>
  <c r="I201" i="7"/>
  <c r="P201" i="7"/>
  <c r="H55" i="7"/>
  <c r="O143" i="7"/>
  <c r="O142" i="7" s="1"/>
  <c r="P142" i="7"/>
  <c r="H60" i="7"/>
  <c r="O60" i="7"/>
  <c r="G60" i="7"/>
  <c r="I60" i="7"/>
  <c r="P60" i="7"/>
  <c r="D61" i="7"/>
  <c r="D50" i="7"/>
  <c r="D49" i="7" s="1"/>
  <c r="D154" i="7"/>
  <c r="D153" i="7" s="1"/>
  <c r="D145" i="7"/>
  <c r="J54" i="7"/>
  <c r="J8" i="7" s="1"/>
  <c r="D228" i="7"/>
  <c r="D227" i="7" s="1"/>
  <c r="E54" i="7"/>
  <c r="E8" i="7" s="1"/>
  <c r="N54" i="7"/>
  <c r="N8" i="7" s="1"/>
  <c r="K54" i="7"/>
  <c r="K8" i="7" s="1"/>
  <c r="D125" i="7"/>
  <c r="F56" i="7"/>
  <c r="D57" i="7"/>
  <c r="D56" i="7" s="1"/>
  <c r="F58" i="7"/>
  <c r="D58" i="7"/>
  <c r="D55" i="7" s="1"/>
  <c r="D177" i="7"/>
  <c r="F227" i="7"/>
  <c r="F202" i="7"/>
  <c r="F220" i="7"/>
  <c r="F219" i="7" s="1"/>
  <c r="F228" i="7"/>
  <c r="G226" i="7"/>
  <c r="F251" i="7"/>
  <c r="D196" i="7"/>
  <c r="D195" i="7" s="1"/>
  <c r="H226" i="7"/>
  <c r="I226" i="7"/>
  <c r="O226" i="7"/>
  <c r="P226" i="7"/>
  <c r="F268" i="7"/>
  <c r="D220" i="7"/>
  <c r="D219" i="7" s="1"/>
  <c r="D45" i="7"/>
  <c r="D70" i="7"/>
  <c r="D118" i="7"/>
  <c r="F181" i="7"/>
  <c r="D181" i="7"/>
  <c r="F199" i="7"/>
  <c r="D200" i="7"/>
  <c r="D199" i="7" s="1"/>
  <c r="F206" i="7"/>
  <c r="F201" i="7" s="1"/>
  <c r="D207" i="7"/>
  <c r="D206" i="7" s="1"/>
  <c r="D213" i="7"/>
  <c r="D212" i="7" s="1"/>
  <c r="D35" i="7"/>
  <c r="G55" i="7"/>
  <c r="I55" i="7"/>
  <c r="O55" i="7"/>
  <c r="P55" i="7"/>
  <c r="D73" i="7"/>
  <c r="F75" i="7"/>
  <c r="D76" i="7"/>
  <c r="D75" i="7" s="1"/>
  <c r="F113" i="7"/>
  <c r="D114" i="7"/>
  <c r="D113" i="7" s="1"/>
  <c r="F118" i="7"/>
  <c r="F125" i="7"/>
  <c r="D202" i="7"/>
  <c r="F45" i="7"/>
  <c r="F145" i="7"/>
  <c r="F142" i="7" s="1"/>
  <c r="F19" i="7"/>
  <c r="F29" i="7"/>
  <c r="F28" i="7" s="1"/>
  <c r="F70" i="7"/>
  <c r="F25" i="7"/>
  <c r="F24" i="7" s="1"/>
  <c r="G176" i="7"/>
  <c r="H176" i="7"/>
  <c r="I176" i="7"/>
  <c r="O176" i="7"/>
  <c r="P176" i="7"/>
  <c r="F196" i="7"/>
  <c r="F195" i="7" s="1"/>
  <c r="F73" i="7"/>
  <c r="O9" i="7"/>
  <c r="F55" i="7"/>
  <c r="G9" i="7"/>
  <c r="H9" i="7"/>
  <c r="P9" i="7"/>
  <c r="F35" i="7"/>
  <c r="F34" i="7" s="1"/>
  <c r="I9" i="7"/>
  <c r="F49" i="7"/>
  <c r="F177" i="7"/>
  <c r="D226" i="7" l="1"/>
  <c r="D98" i="7"/>
  <c r="F98" i="7"/>
  <c r="D201" i="7"/>
  <c r="D142" i="7"/>
  <c r="F60" i="7"/>
  <c r="D60" i="7"/>
  <c r="F226" i="7"/>
  <c r="F9" i="7"/>
  <c r="D176" i="7"/>
  <c r="H54" i="7"/>
  <c r="H8" i="7" s="1"/>
  <c r="P54" i="7"/>
  <c r="P8" i="7" s="1"/>
  <c r="I54" i="7"/>
  <c r="I8" i="7" s="1"/>
  <c r="G54" i="7"/>
  <c r="G8" i="7" s="1"/>
  <c r="O54" i="7"/>
  <c r="O8" i="7" s="1"/>
  <c r="D34" i="7"/>
  <c r="D9" i="7" s="1"/>
  <c r="F176" i="7"/>
  <c r="F54" i="7" l="1"/>
  <c r="F8" i="7" s="1"/>
  <c r="D54" i="7"/>
  <c r="D8" i="7" s="1"/>
</calcChain>
</file>

<file path=xl/sharedStrings.xml><?xml version="1.0" encoding="utf-8"?>
<sst xmlns="http://schemas.openxmlformats.org/spreadsheetml/2006/main" count="456" uniqueCount="196">
  <si>
    <t>обекти</t>
  </si>
  <si>
    <t xml:space="preserve">Р А З Ч Е Т </t>
  </si>
  <si>
    <t>Приложение № 5</t>
  </si>
  <si>
    <t>за финансиране на капиталовите разходи на Община Разград</t>
  </si>
  <si>
    <t>Обекти</t>
  </si>
  <si>
    <t>Сметна стойност</t>
  </si>
  <si>
    <t>в т.ч. по източници на финансиране:</t>
  </si>
  <si>
    <t>Целева субсидия за капиталови разходи</t>
  </si>
  <si>
    <t>Преходен остатък от целева субсидия</t>
  </si>
  <si>
    <t>Собствени средства</t>
  </si>
  <si>
    <t>Обща субсидия</t>
  </si>
  <si>
    <t>Европейски средства със съответното съфинансиране</t>
  </si>
  <si>
    <t>Придобиване на земя</t>
  </si>
  <si>
    <t>основен ремонт СЗ"Абритус"-разсрочено плащане</t>
  </si>
  <si>
    <t>изграждане на пешеходни алеи в Нов гробищен парк-Разград</t>
  </si>
  <si>
    <t>Преходен остатък от обща субсидия</t>
  </si>
  <si>
    <t>Преходен остатък от целеви трансфери</t>
  </si>
  <si>
    <t>климатици за ОА</t>
  </si>
  <si>
    <t>отчуждаване на имоти</t>
  </si>
  <si>
    <t xml:space="preserve">изграждане на достъпна среда, алейно осветление, вертикална планировка и водоплътен тротоар около спортна зала"Абритус", гр.Разград </t>
  </si>
  <si>
    <t>компостираща инсталация и инсталация за предварително третиране на битови отпадъци за поземлен имот с идентификатор 61710.19.278 в землището на град Разград по проект „Проектиране и изграждане на компостираща инсталация и инсталация за предварително третиране на битови отпадъци за общините от РСУО Разград“ - BG16M1OP002-2.002-0006-C01</t>
  </si>
  <si>
    <t>2018-2021</t>
  </si>
  <si>
    <t>основен ремонт и въвеждане на енергийна ефективност в сграда общинска собственост и изграждане на Център за работа с деца на улицата гр.Разград по проект"Основен ремонт и въвеждане на енергийна ефективност в сграда общинска собственост и изграждане на Център за работа с деца на улицата гр.Разград" - BG16RFOP001-1.023-0004-C01</t>
  </si>
  <si>
    <t>изграждане на социални жилища (4 триетажни жилищни сгради) за настаняване на малцинствени и социално слаби групи в кв. "Орел",отговарящи на съвременните хигиенни изисквания по проект"Изграждане на социални жилища за настаняване на малцинствени и социално слаби групи"  - BG16RFOP001-1.023-0003-C01</t>
  </si>
  <si>
    <t>2020-2021</t>
  </si>
  <si>
    <t>§</t>
  </si>
  <si>
    <t>Наименование, местонахождение и функционално предназначение на обектите и № на проектите, финансирани със средства от ЕС</t>
  </si>
  <si>
    <t>Година начало - година край на изпълнение на обекта</t>
  </si>
  <si>
    <t>Усвоено до края на предходната година</t>
  </si>
  <si>
    <t>ОБЩО:</t>
  </si>
  <si>
    <t>Основен ремонт на дълготрайни материални активи</t>
  </si>
  <si>
    <t>Функция 01</t>
  </si>
  <si>
    <t>Общи държавни служби</t>
  </si>
  <si>
    <t>……………………………………</t>
  </si>
  <si>
    <t>ППР</t>
  </si>
  <si>
    <t>МиС</t>
  </si>
  <si>
    <t>Функция 02</t>
  </si>
  <si>
    <t>Отбрана и сигурност</t>
  </si>
  <si>
    <t>………………………….</t>
  </si>
  <si>
    <t>Функция 03</t>
  </si>
  <si>
    <t>Образование</t>
  </si>
  <si>
    <t>Функция 04</t>
  </si>
  <si>
    <t>Здравеопазване</t>
  </si>
  <si>
    <t>Функция 05</t>
  </si>
  <si>
    <t xml:space="preserve"> Социално осигуряване, подпомагане и грижи</t>
  </si>
  <si>
    <t>Функция 06</t>
  </si>
  <si>
    <t xml:space="preserve"> Жилищно строителство, благоустройство, комунално стопанство и опазване на околната среда</t>
  </si>
  <si>
    <t>Функция 07</t>
  </si>
  <si>
    <t>Почивно дело, култура, религиозни дейности</t>
  </si>
  <si>
    <t>2016-2023</t>
  </si>
  <si>
    <t>Функция 08</t>
  </si>
  <si>
    <t>Икономически дейности и услуги</t>
  </si>
  <si>
    <t>Придобиване на дълготрайни материални активи</t>
  </si>
  <si>
    <t>придобиване на компютри и хардуер</t>
  </si>
  <si>
    <t>………………………………..</t>
  </si>
  <si>
    <t>придобиване на друго оборудване, машини и съоръжения</t>
  </si>
  <si>
    <t>придобиване на транспортни средства</t>
  </si>
  <si>
    <t>придобиване на стопански инвентар</t>
  </si>
  <si>
    <t>изграждане на инфраструктурни обекти</t>
  </si>
  <si>
    <t>придобиване на други ДМА</t>
  </si>
  <si>
    <t>52-05</t>
  </si>
  <si>
    <t xml:space="preserve"> Придобиване на нематериални дълготрайни активи</t>
  </si>
  <si>
    <t>придобиване на програмни продукти и лицензи за програмни продукти</t>
  </si>
  <si>
    <t>…………………………………………….</t>
  </si>
  <si>
    <t>придобиване на други нематериални дълготрайни активи</t>
  </si>
  <si>
    <t>(в лева)</t>
  </si>
  <si>
    <t>Капиталови трансфери</t>
  </si>
  <si>
    <t>капиталови трансфери за нефинансови предприятия</t>
  </si>
  <si>
    <t>капиталови трансфери за организации с нестопанска цел</t>
  </si>
  <si>
    <t>Други източници                     на финансиране</t>
  </si>
  <si>
    <t>основен ремонт на канализация на ДГ № 6 "Шестте ястребинчета" /инженеринг/</t>
  </si>
  <si>
    <t>основен ремонт на улично платно до Нов гробищен парк /отводняване/</t>
  </si>
  <si>
    <t>основен ремонт на покрив на ХГ"Проф.И.Петров"</t>
  </si>
  <si>
    <t>основен ремонт на покрив на ОП УСХПД</t>
  </si>
  <si>
    <t>присъединяване към Електроразпределение Север и преместване на кабел  на соц.жилища (проект" Изграждане на социални жилища за настаняване на малцинствени и социално слаби групи в кв."Орел", отговарящи на съвременните изисквания")</t>
  </si>
  <si>
    <t>изграждане на площадка да домашни любимци</t>
  </si>
  <si>
    <t>2017-2021</t>
  </si>
  <si>
    <t>придобиване на сгради</t>
  </si>
  <si>
    <t>през 2021 г.</t>
  </si>
  <si>
    <t>2019-2021</t>
  </si>
  <si>
    <t>2021-2021</t>
  </si>
  <si>
    <t xml:space="preserve">Проектиране на канализации в кв.702,703,704,705 и 706 </t>
  </si>
  <si>
    <t>багер за ОП"Обреден дом"</t>
  </si>
  <si>
    <t>система от мобилни сензори за измерване на количеството на атмосферния въздух в гр.Разград, позволяваща визуализация и съхранение на данните</t>
  </si>
  <si>
    <t>изграждане на детска площадка и фитнес на открито в с.Киченица</t>
  </si>
  <si>
    <t>изграждане на спортна площадка с.Благоево</t>
  </si>
  <si>
    <t>компютър за ОП УСХПД</t>
  </si>
  <si>
    <t>мултифункционално устройство за ОП УСХПД</t>
  </si>
  <si>
    <t>климатик-колонен тип за ОП УСХПД</t>
  </si>
  <si>
    <t>товарен хладилен автомобил за ОП УСХПД</t>
  </si>
  <si>
    <t>хладилен шкаф с 6 решетки за ОП УСХПД</t>
  </si>
  <si>
    <t>пекарни за ОП УСХПД</t>
  </si>
  <si>
    <t>картофобелачки за ОП УСХПД</t>
  </si>
  <si>
    <t>зеленчукорезачка за ОП УСХПД</t>
  </si>
  <si>
    <t>ПП"Кухня и склад" за ОП УСХПД</t>
  </si>
  <si>
    <t>компютър  за ДЯ"Звездици"</t>
  </si>
  <si>
    <t>климатици  за ДЯ"Звездици"</t>
  </si>
  <si>
    <t>мултимедиен проектор за ОбСНВ и ПИЦ</t>
  </si>
  <si>
    <t>климатици за ОбСНВ и ПИЦ</t>
  </si>
  <si>
    <t>храсторези кметства</t>
  </si>
  <si>
    <t>цветен плотер за дирекция УТККС</t>
  </si>
  <si>
    <t>ОУП на община Разград</t>
  </si>
  <si>
    <t>устройствено планиране</t>
  </si>
  <si>
    <t>компютър  за ОП"Паркстрой"</t>
  </si>
  <si>
    <t>климатик за ЦСОБО</t>
  </si>
  <si>
    <t>водоструйка за ЦСОБО</t>
  </si>
  <si>
    <t>система за видеонаблюдение на ОбКЦ</t>
  </si>
  <si>
    <t>ПП за ОП"Обреден дом"</t>
  </si>
  <si>
    <t>фризери за съхранение на храна за Зоокът</t>
  </si>
  <si>
    <t>духалки за издухване на листа и листосъбирачки за Зоокът</t>
  </si>
  <si>
    <t>фургон за Зоокът</t>
  </si>
  <si>
    <t>моторни триони за ОП"Разградлес"</t>
  </si>
  <si>
    <t>работно хале за производство и съхранение на пелети за ОП"Разградлес"</t>
  </si>
  <si>
    <t>поточна линия за производство на пелети за ОП"Разградлес"</t>
  </si>
  <si>
    <t>трактор да ОП"Разградлес"</t>
  </si>
  <si>
    <t>леки автомобили за ОП"Разградлес"</t>
  </si>
  <si>
    <t>устройство за изкачване на стълби за инвалидни колички-5 бр.</t>
  </si>
  <si>
    <t>компютър и софтуер за бариерата на ОП"Общински пазари"</t>
  </si>
  <si>
    <t>бариера за ОП"Общински пазари"</t>
  </si>
  <si>
    <t>основен ремонт на сградата на ЦПЛР-Ученическо общежитие</t>
  </si>
  <si>
    <t>компютри за ПТССХВТ"А.Кънчев"</t>
  </si>
  <si>
    <t>монитори за ОУ"В.Левски"</t>
  </si>
  <si>
    <t>газов котел за ОУ"В.Левски"</t>
  </si>
  <si>
    <t>2021-2022</t>
  </si>
  <si>
    <t>фургон за имот на ул."Любен Каравелов" (за пенсионерски клуб)</t>
  </si>
  <si>
    <t>2021-2023</t>
  </si>
  <si>
    <t>изграждане на магазини на ул."Омуртаг" за ОП"Общински пазари"-инженеринг</t>
  </si>
  <si>
    <t>2014-2022</t>
  </si>
  <si>
    <t>2020-2022</t>
  </si>
  <si>
    <t>сушилня за ДГ №11 "Детелина"</t>
  </si>
  <si>
    <t>покрив на сградата на ОА</t>
  </si>
  <si>
    <t>основен ремонт на улица "Преслав" (от трафопост "Млади семейства" до  ул."Сливница"</t>
  </si>
  <si>
    <t>сървъри за ОА</t>
  </si>
  <si>
    <t>хладилник-фризер за ДГ №11 "Детелина"</t>
  </si>
  <si>
    <t>лек автомобил за ДСП</t>
  </si>
  <si>
    <t>инженеринг-проектиране и изграждане на кръгово кръстовище на бул."Априлско въстание" и ул."Пета" гр.Разград (до автогарата)</t>
  </si>
  <si>
    <t>изграждане на канализация за повърхносни води в с.Дянково</t>
  </si>
  <si>
    <t>изграждане на улична канализация по ул."Преслав"</t>
  </si>
  <si>
    <t>изгарждане на улична канализация по ул."Бабуна"</t>
  </si>
  <si>
    <t>изгарждане на улична канализация по ул."Бенковски"</t>
  </si>
  <si>
    <t>изгарждане на улична канализация по ул."Кресна"</t>
  </si>
  <si>
    <t>изграждане на подходи към Социални жилища за настаняване на малцинствени и социално слаби групи в УПИ VIII кв.805</t>
  </si>
  <si>
    <t>изграждане на газова площадкова връзка за физкултурен салон на ПГПЧЕ"Екзарх Йосиф" и ОУ"Н.Вапцаров"</t>
  </si>
  <si>
    <t>горскостопански план за ОГТ 2021-2030 г. за ОП"Разградлес"</t>
  </si>
  <si>
    <t xml:space="preserve">ремонт покрив на сградата на ГПЧЕ"Екзарх Йосиф"гр.Разград  </t>
  </si>
  <si>
    <t>приеносим компютър за ЦСРИ"Емилиян"</t>
  </si>
  <si>
    <t>компютърни конфигурации за ДЦДМУ</t>
  </si>
  <si>
    <t>таблет за ДЦДМУ</t>
  </si>
  <si>
    <t>компютърни конфигурации за ДСХ</t>
  </si>
  <si>
    <t>компютърна конфигурация за ЦСНТ-Просторно</t>
  </si>
  <si>
    <t>мултифункционално устройство за ЦСРИ-Просторно</t>
  </si>
  <si>
    <t>мултифункционално устройство за ЦНСТ ДМУ</t>
  </si>
  <si>
    <t>изграждане на покрита площадка за ЦНСТ ДМУ</t>
  </si>
  <si>
    <t>климатик за ЦОП</t>
  </si>
  <si>
    <t>климатик за ЦСРИ-Просторно</t>
  </si>
  <si>
    <t>лек автомобил за ЦНСТ-Просторно</t>
  </si>
  <si>
    <t xml:space="preserve">лек автомобил за ЦНСТ-Просторно </t>
  </si>
  <si>
    <t>сървър за ЦНСТ ДМУ</t>
  </si>
  <si>
    <t>лек автомобил за ЦРДУ</t>
  </si>
  <si>
    <t>мека мебел - 6 бр. за ЦНСТ ДБУ</t>
  </si>
  <si>
    <t>автоматична пералня за ЦНСТ ДБУ</t>
  </si>
  <si>
    <t>хладилници за ЦНСТ ДБУ</t>
  </si>
  <si>
    <t>готварска печка за ЦНСТ ДБУ</t>
  </si>
  <si>
    <t>телевизор за ЦСРИ-Просторно</t>
  </si>
  <si>
    <t>изграждане на мултифункционална зала-ЗЧБ</t>
  </si>
  <si>
    <t>изграждане на спортна площадка с фитнес уреди за ЦНСТ ДБУ</t>
  </si>
  <si>
    <t>компютърна конфигурация за РИМ</t>
  </si>
  <si>
    <t>принтери за РИМ</t>
  </si>
  <si>
    <t>влагоабсорбатори за РИМ</t>
  </si>
  <si>
    <t>машина за косене на тревни площи за РИМ</t>
  </si>
  <si>
    <t>моторен трион за РИМ</t>
  </si>
  <si>
    <t>машина за унищожаване на документи за РИМ</t>
  </si>
  <si>
    <t>климатик за РИМ</t>
  </si>
  <si>
    <t>пожароизвестителни системи за Етнографски музей и фондохранилище с.Осенец - РИМ</t>
  </si>
  <si>
    <t>компютърни конфигурации за РБ"Проф.Б.Пенев"</t>
  </si>
  <si>
    <t>ПП за РБ"Проф.Б.Пенев"</t>
  </si>
  <si>
    <t>основен ремонт улица "Бели Лом" (от ул."Перистър"- сервиз "Мотор Ойл" до фирма "Спедито")</t>
  </si>
  <si>
    <t>основен ремонт на ул."Странджа" /от бул."Априлско въстание" до фурна "Лазаров"/ и прилежащите й къстовища</t>
  </si>
  <si>
    <t>компютърни конфигурации за ДГ по села /отд."Образование и спорт"/</t>
  </si>
  <si>
    <t xml:space="preserve">Проектиране ул."Дунав" в участъка от ул."Паркова" до ул."Св.Климент" гр.Разград </t>
  </si>
  <si>
    <t>изграждане на фитнес на открито и кът за отдих в с.Липник /ПУДООС/</t>
  </si>
  <si>
    <t>Уточнен план                                     за 2021 г.</t>
  </si>
  <si>
    <t>преносим компютър за ДЦПЛУ</t>
  </si>
  <si>
    <t>лек автомобил за ДЦПЛУ /8+1/</t>
  </si>
  <si>
    <t>лек автомобил за ДЦПЛУ /4+1/</t>
  </si>
  <si>
    <t>хладилник за ДЦПЛУ</t>
  </si>
  <si>
    <t xml:space="preserve">поставяне на ударопоглъщаща настилка във вътрешния двор на  ДЯ"Звездици" </t>
  </si>
  <si>
    <t>00-98</t>
  </si>
  <si>
    <t>Резерв за непредвидени и неотложни разходи /от ЦСКР/</t>
  </si>
  <si>
    <t>ремонт на ул."Кресна" гр.Разград</t>
  </si>
  <si>
    <t>ремонт на ул."Пещера" гр.Разград (гарова промишлена зона)</t>
  </si>
  <si>
    <t>ремонт задблоково пространство на ул."Симеон" №1 гр.Разград</t>
  </si>
  <si>
    <t>ремонт мостово съоръжение на ул."Вит" с.Благоево</t>
  </si>
  <si>
    <t>ремонт пешеходен надлез над р."Бели Лом" гр.Разград (до ПГИ "Р.Шуман")-инженеринг</t>
  </si>
  <si>
    <t>устройства за контрол и таксуване на платен паркинг -хотел"Централ"</t>
  </si>
  <si>
    <t>газова инсталация за ДЦДМУ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</si>
</sst>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132">
    <xf numFmtId="0" fontId="0" fillId="0" borderId="0" xfId="0"/>
    <xf numFmtId="0" fontId="1" fillId="0" borderId="0" xfId="0" applyFont="1" applyAlignment="1">
      <alignment wrapText="1"/>
    </xf>
    <xf numFmtId="0" fontId="5" fillId="0" borderId="0" xfId="0" applyFont="1"/>
    <xf numFmtId="0" fontId="5" fillId="0" borderId="0" xfId="0" applyFont="1" applyAlignment="1">
      <alignment wrapText="1"/>
    </xf>
    <xf numFmtId="0" fontId="5" fillId="0" borderId="0" xfId="0" applyFont="1" applyFill="1"/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1" fontId="6" fillId="3" borderId="1" xfId="0" applyNumberFormat="1" applyFont="1" applyFill="1" applyBorder="1" applyAlignment="1">
      <alignment wrapText="1"/>
    </xf>
    <xf numFmtId="0" fontId="6" fillId="4" borderId="1" xfId="0" applyFont="1" applyFill="1" applyBorder="1"/>
    <xf numFmtId="1" fontId="6" fillId="4" borderId="1" xfId="0" applyNumberFormat="1" applyFont="1" applyFill="1" applyBorder="1"/>
    <xf numFmtId="0" fontId="5" fillId="0" borderId="3" xfId="0" applyFont="1" applyBorder="1" applyAlignment="1">
      <alignment wrapText="1"/>
    </xf>
    <xf numFmtId="0" fontId="6" fillId="0" borderId="1" xfId="0" applyFont="1" applyBorder="1"/>
    <xf numFmtId="1" fontId="6" fillId="0" borderId="1" xfId="0" applyNumberFormat="1" applyFont="1" applyBorder="1"/>
    <xf numFmtId="3" fontId="6" fillId="0" borderId="1" xfId="0" applyNumberFormat="1" applyFont="1" applyBorder="1"/>
    <xf numFmtId="0" fontId="5" fillId="5" borderId="3" xfId="0" applyFont="1" applyFill="1" applyBorder="1" applyAlignment="1">
      <alignment wrapText="1"/>
    </xf>
    <xf numFmtId="0" fontId="6" fillId="5" borderId="1" xfId="0" applyFont="1" applyFill="1" applyBorder="1"/>
    <xf numFmtId="1" fontId="6" fillId="5" borderId="1" xfId="0" applyNumberFormat="1" applyFont="1" applyFill="1" applyBorder="1"/>
    <xf numFmtId="3" fontId="6" fillId="5" borderId="1" xfId="0" applyNumberFormat="1" applyFont="1" applyFill="1" applyBorder="1"/>
    <xf numFmtId="0" fontId="5" fillId="0" borderId="1" xfId="0" applyFont="1" applyBorder="1"/>
    <xf numFmtId="1" fontId="5" fillId="0" borderId="1" xfId="0" applyNumberFormat="1" applyFont="1" applyBorder="1"/>
    <xf numFmtId="0" fontId="5" fillId="0" borderId="1" xfId="0" applyFont="1" applyBorder="1" applyAlignment="1"/>
    <xf numFmtId="1" fontId="6" fillId="2" borderId="1" xfId="0" applyNumberFormat="1" applyFont="1" applyFill="1" applyBorder="1"/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wrapText="1"/>
    </xf>
    <xf numFmtId="0" fontId="6" fillId="0" borderId="1" xfId="0" applyFont="1" applyBorder="1" applyAlignment="1">
      <alignment wrapText="1"/>
    </xf>
    <xf numFmtId="1" fontId="6" fillId="0" borderId="1" xfId="0" applyNumberFormat="1" applyFont="1" applyBorder="1" applyAlignment="1">
      <alignment wrapText="1"/>
    </xf>
    <xf numFmtId="0" fontId="5" fillId="0" borderId="1" xfId="0" applyFont="1" applyBorder="1" applyAlignment="1">
      <alignment wrapText="1"/>
    </xf>
    <xf numFmtId="1" fontId="6" fillId="2" borderId="1" xfId="0" applyNumberFormat="1" applyFont="1" applyFill="1" applyBorder="1" applyAlignment="1">
      <alignment wrapText="1"/>
    </xf>
    <xf numFmtId="0" fontId="8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1" fontId="5" fillId="0" borderId="1" xfId="0" applyNumberFormat="1" applyFont="1" applyBorder="1" applyAlignment="1">
      <alignment wrapText="1"/>
    </xf>
    <xf numFmtId="0" fontId="5" fillId="5" borderId="1" xfId="0" applyFont="1" applyFill="1" applyBorder="1" applyAlignment="1">
      <alignment wrapText="1"/>
    </xf>
    <xf numFmtId="1" fontId="6" fillId="5" borderId="1" xfId="0" applyNumberFormat="1" applyFont="1" applyFill="1" applyBorder="1" applyAlignment="1">
      <alignment wrapText="1"/>
    </xf>
    <xf numFmtId="0" fontId="5" fillId="2" borderId="3" xfId="0" applyFont="1" applyFill="1" applyBorder="1" applyAlignment="1">
      <alignment wrapText="1"/>
    </xf>
    <xf numFmtId="1" fontId="5" fillId="2" borderId="1" xfId="0" applyNumberFormat="1" applyFont="1" applyFill="1" applyBorder="1" applyAlignment="1">
      <alignment wrapText="1"/>
    </xf>
    <xf numFmtId="3" fontId="5" fillId="2" borderId="1" xfId="0" applyNumberFormat="1" applyFont="1" applyFill="1" applyBorder="1" applyAlignment="1">
      <alignment wrapText="1"/>
    </xf>
    <xf numFmtId="0" fontId="5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wrapText="1"/>
    </xf>
    <xf numFmtId="0" fontId="5" fillId="2" borderId="4" xfId="0" applyFont="1" applyFill="1" applyBorder="1" applyAlignment="1">
      <alignment horizontal="center" wrapText="1"/>
    </xf>
    <xf numFmtId="0" fontId="5" fillId="5" borderId="1" xfId="0" applyFont="1" applyFill="1" applyBorder="1" applyAlignment="1"/>
    <xf numFmtId="3" fontId="6" fillId="4" borderId="1" xfId="0" applyNumberFormat="1" applyFont="1" applyFill="1" applyBorder="1"/>
    <xf numFmtId="0" fontId="6" fillId="2" borderId="1" xfId="0" applyFont="1" applyFill="1" applyBorder="1" applyAlignment="1">
      <alignment wrapText="1"/>
    </xf>
    <xf numFmtId="0" fontId="6" fillId="5" borderId="1" xfId="0" applyFont="1" applyFill="1" applyBorder="1" applyAlignment="1">
      <alignment wrapText="1"/>
    </xf>
    <xf numFmtId="3" fontId="6" fillId="2" borderId="1" xfId="0" applyNumberFormat="1" applyFont="1" applyFill="1" applyBorder="1" applyAlignment="1">
      <alignment wrapText="1"/>
    </xf>
    <xf numFmtId="0" fontId="5" fillId="2" borderId="1" xfId="0" applyFont="1" applyFill="1" applyBorder="1"/>
    <xf numFmtId="0" fontId="6" fillId="2" borderId="1" xfId="0" applyFont="1" applyFill="1" applyBorder="1"/>
    <xf numFmtId="3" fontId="6" fillId="2" borderId="1" xfId="0" applyNumberFormat="1" applyFont="1" applyFill="1" applyBorder="1"/>
    <xf numFmtId="3" fontId="5" fillId="0" borderId="1" xfId="0" applyNumberFormat="1" applyFont="1" applyBorder="1"/>
    <xf numFmtId="0" fontId="6" fillId="0" borderId="0" xfId="0" applyFont="1"/>
    <xf numFmtId="0" fontId="9" fillId="0" borderId="0" xfId="0" applyFont="1" applyAlignment="1">
      <alignment horizontal="center"/>
    </xf>
    <xf numFmtId="0" fontId="4" fillId="0" borderId="0" xfId="0" applyFont="1" applyAlignment="1">
      <alignment wrapText="1"/>
    </xf>
    <xf numFmtId="0" fontId="6" fillId="0" borderId="1" xfId="0" applyFont="1" applyBorder="1" applyAlignment="1"/>
    <xf numFmtId="3" fontId="5" fillId="0" borderId="1" xfId="0" applyNumberFormat="1" applyFont="1" applyBorder="1" applyAlignment="1">
      <alignment wrapText="1"/>
    </xf>
    <xf numFmtId="0" fontId="6" fillId="3" borderId="4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0" fontId="6" fillId="0" borderId="0" xfId="0" applyFont="1" applyAlignment="1">
      <alignment wrapText="1"/>
    </xf>
    <xf numFmtId="0" fontId="6" fillId="4" borderId="1" xfId="0" applyFont="1" applyFill="1" applyBorder="1" applyAlignment="1">
      <alignment wrapText="1"/>
    </xf>
    <xf numFmtId="1" fontId="6" fillId="4" borderId="1" xfId="0" applyNumberFormat="1" applyFont="1" applyFill="1" applyBorder="1" applyAlignment="1">
      <alignment wrapText="1"/>
    </xf>
    <xf numFmtId="0" fontId="1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5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wrapText="1"/>
    </xf>
    <xf numFmtId="0" fontId="8" fillId="2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6" fillId="5" borderId="1" xfId="0" applyFont="1" applyFill="1" applyBorder="1" applyAlignment="1"/>
    <xf numFmtId="1" fontId="5" fillId="2" borderId="1" xfId="0" applyNumberFormat="1" applyFont="1" applyFill="1" applyBorder="1"/>
    <xf numFmtId="0" fontId="10" fillId="0" borderId="0" xfId="0" applyFont="1" applyAlignment="1">
      <alignment wrapText="1"/>
    </xf>
    <xf numFmtId="1" fontId="5" fillId="0" borderId="0" xfId="0" applyNumberFormat="1" applyFont="1"/>
    <xf numFmtId="0" fontId="5" fillId="2" borderId="0" xfId="0" applyFont="1" applyFill="1"/>
    <xf numFmtId="0" fontId="11" fillId="0" borderId="0" xfId="0" applyFont="1" applyAlignment="1">
      <alignment wrapText="1"/>
    </xf>
    <xf numFmtId="1" fontId="8" fillId="0" borderId="0" xfId="0" applyNumberFormat="1" applyFont="1"/>
    <xf numFmtId="1" fontId="7" fillId="4" borderId="1" xfId="0" applyNumberFormat="1" applyFont="1" applyFill="1" applyBorder="1"/>
    <xf numFmtId="1" fontId="7" fillId="0" borderId="1" xfId="0" applyNumberFormat="1" applyFont="1" applyBorder="1"/>
    <xf numFmtId="1" fontId="7" fillId="5" borderId="1" xfId="0" applyNumberFormat="1" applyFont="1" applyFill="1" applyBorder="1"/>
    <xf numFmtId="1" fontId="8" fillId="0" borderId="1" xfId="0" applyNumberFormat="1" applyFont="1" applyBorder="1"/>
    <xf numFmtId="1" fontId="7" fillId="0" borderId="1" xfId="0" applyNumberFormat="1" applyFont="1" applyBorder="1" applyAlignment="1">
      <alignment wrapText="1"/>
    </xf>
    <xf numFmtId="1" fontId="8" fillId="0" borderId="1" xfId="0" applyNumberFormat="1" applyFont="1" applyBorder="1" applyAlignment="1">
      <alignment wrapText="1"/>
    </xf>
    <xf numFmtId="1" fontId="7" fillId="4" borderId="1" xfId="0" applyNumberFormat="1" applyFont="1" applyFill="1" applyBorder="1" applyAlignment="1">
      <alignment wrapText="1"/>
    </xf>
    <xf numFmtId="1" fontId="7" fillId="5" borderId="1" xfId="0" applyNumberFormat="1" applyFont="1" applyFill="1" applyBorder="1" applyAlignment="1">
      <alignment wrapText="1"/>
    </xf>
    <xf numFmtId="1" fontId="8" fillId="2" borderId="1" xfId="0" applyNumberFormat="1" applyFont="1" applyFill="1" applyBorder="1" applyAlignment="1">
      <alignment wrapText="1"/>
    </xf>
    <xf numFmtId="1" fontId="7" fillId="2" borderId="1" xfId="0" applyNumberFormat="1" applyFont="1" applyFill="1" applyBorder="1" applyAlignment="1">
      <alignment wrapText="1"/>
    </xf>
    <xf numFmtId="1" fontId="7" fillId="2" borderId="1" xfId="0" applyNumberFormat="1" applyFont="1" applyFill="1" applyBorder="1"/>
    <xf numFmtId="0" fontId="8" fillId="0" borderId="0" xfId="0" applyFont="1"/>
    <xf numFmtId="0" fontId="6" fillId="0" borderId="2" xfId="0" applyFont="1" applyBorder="1" applyAlignment="1">
      <alignment wrapText="1"/>
    </xf>
    <xf numFmtId="0" fontId="5" fillId="0" borderId="2" xfId="0" applyFont="1" applyBorder="1" applyAlignment="1">
      <alignment wrapText="1"/>
    </xf>
    <xf numFmtId="0" fontId="5" fillId="5" borderId="2" xfId="0" applyFont="1" applyFill="1" applyBorder="1" applyAlignment="1">
      <alignment wrapText="1"/>
    </xf>
    <xf numFmtId="0" fontId="6" fillId="5" borderId="2" xfId="0" applyFont="1" applyFill="1" applyBorder="1" applyAlignment="1">
      <alignment wrapText="1"/>
    </xf>
    <xf numFmtId="0" fontId="5" fillId="2" borderId="2" xfId="0" applyFont="1" applyFill="1" applyBorder="1" applyAlignment="1">
      <alignment wrapText="1"/>
    </xf>
    <xf numFmtId="0" fontId="6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wrapText="1"/>
    </xf>
    <xf numFmtId="0" fontId="6" fillId="2" borderId="2" xfId="0" applyFont="1" applyFill="1" applyBorder="1" applyAlignment="1">
      <alignment wrapText="1"/>
    </xf>
    <xf numFmtId="1" fontId="5" fillId="5" borderId="1" xfId="0" applyNumberFormat="1" applyFont="1" applyFill="1" applyBorder="1"/>
    <xf numFmtId="0" fontId="5" fillId="2" borderId="2" xfId="0" applyFont="1" applyFill="1" applyBorder="1"/>
    <xf numFmtId="1" fontId="6" fillId="0" borderId="0" xfId="0" applyNumberFormat="1" applyFont="1"/>
    <xf numFmtId="0" fontId="6" fillId="5" borderId="2" xfId="0" applyFont="1" applyFill="1" applyBorder="1" applyAlignment="1">
      <alignment horizontal="right" wrapText="1"/>
    </xf>
    <xf numFmtId="0" fontId="2" fillId="0" borderId="0" xfId="0" applyFont="1" applyAlignment="1">
      <alignment horizontal="right" wrapText="1"/>
    </xf>
    <xf numFmtId="0" fontId="5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left" vertical="top" wrapText="1"/>
    </xf>
    <xf numFmtId="0" fontId="8" fillId="2" borderId="1" xfId="0" applyFont="1" applyFill="1" applyBorder="1" applyAlignment="1">
      <alignment vertical="top" wrapText="1"/>
    </xf>
    <xf numFmtId="0" fontId="6" fillId="4" borderId="2" xfId="0" applyFont="1" applyFill="1" applyBorder="1" applyAlignment="1"/>
    <xf numFmtId="0" fontId="5" fillId="0" borderId="2" xfId="0" applyFont="1" applyBorder="1"/>
    <xf numFmtId="0" fontId="6" fillId="4" borderId="2" xfId="0" applyFont="1" applyFill="1" applyBorder="1" applyAlignment="1">
      <alignment wrapText="1"/>
    </xf>
    <xf numFmtId="0" fontId="5" fillId="0" borderId="2" xfId="0" applyFont="1" applyBorder="1" applyAlignment="1"/>
    <xf numFmtId="0" fontId="6" fillId="4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7" fillId="5" borderId="1" xfId="0" applyFont="1" applyFill="1" applyBorder="1" applyAlignment="1">
      <alignment horizontal="left" wrapText="1"/>
    </xf>
    <xf numFmtId="0" fontId="6" fillId="5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0" fontId="5" fillId="5" borderId="1" xfId="0" applyFont="1" applyFill="1" applyBorder="1" applyAlignment="1">
      <alignment horizontal="left" wrapText="1"/>
    </xf>
    <xf numFmtId="1" fontId="5" fillId="0" borderId="0" xfId="0" applyNumberFormat="1" applyFont="1" applyAlignment="1">
      <alignment wrapText="1"/>
    </xf>
    <xf numFmtId="0" fontId="12" fillId="5" borderId="3" xfId="0" applyFont="1" applyFill="1" applyBorder="1" applyAlignment="1">
      <alignment wrapText="1"/>
    </xf>
    <xf numFmtId="0" fontId="6" fillId="5" borderId="1" xfId="0" applyFont="1" applyFill="1" applyBorder="1" applyAlignment="1">
      <alignment horizontal="center" wrapText="1"/>
    </xf>
    <xf numFmtId="0" fontId="6" fillId="2" borderId="0" xfId="0" applyFont="1" applyFill="1"/>
    <xf numFmtId="1" fontId="5" fillId="2" borderId="0" xfId="0" applyNumberFormat="1" applyFont="1" applyFill="1"/>
    <xf numFmtId="0" fontId="2" fillId="0" borderId="0" xfId="0" applyFont="1" applyAlignment="1">
      <alignment horizontal="right" wrapText="1"/>
    </xf>
    <xf numFmtId="0" fontId="6" fillId="0" borderId="5" xfId="0" quotePrefix="1" applyFont="1" applyBorder="1" applyAlignment="1">
      <alignment horizontal="center" vertical="center" wrapText="1"/>
    </xf>
    <xf numFmtId="0" fontId="6" fillId="0" borderId="6" xfId="0" quotePrefix="1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</cellXfs>
  <cellStyles count="3">
    <cellStyle name="Normal 2" xfId="1"/>
    <cellStyle name="Normal_BIN 7301,7311 and 6301" xfId="2"/>
    <cellStyle name="Нормален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07"/>
  <sheetViews>
    <sheetView tabSelected="1" topLeftCell="A208" zoomScale="85" zoomScaleNormal="85" workbookViewId="0">
      <selection activeCell="B223" sqref="B223"/>
    </sheetView>
  </sheetViews>
  <sheetFormatPr defaultRowHeight="15" x14ac:dyDescent="0.25"/>
  <cols>
    <col min="1" max="1" width="13.5703125" style="2" customWidth="1"/>
    <col min="2" max="2" width="41.140625" style="60" customWidth="1"/>
    <col min="3" max="3" width="12.140625" style="2" customWidth="1"/>
    <col min="4" max="4" width="14.5703125" style="2" customWidth="1"/>
    <col min="5" max="5" width="11" style="86" customWidth="1"/>
    <col min="6" max="6" width="13.42578125" style="2" customWidth="1"/>
    <col min="7" max="7" width="12.7109375" style="2" customWidth="1"/>
    <col min="8" max="8" width="11.42578125" style="2" customWidth="1"/>
    <col min="9" max="9" width="12.5703125" style="2" hidden="1" customWidth="1"/>
    <col min="10" max="10" width="11.42578125" style="2" customWidth="1"/>
    <col min="11" max="11" width="11.42578125" style="2" hidden="1" customWidth="1"/>
    <col min="12" max="14" width="11.42578125" style="2" customWidth="1"/>
    <col min="15" max="15" width="14.85546875" style="2" hidden="1" customWidth="1"/>
    <col min="16" max="16" width="15.42578125" style="2" customWidth="1"/>
    <col min="17" max="18" width="9.140625" style="2"/>
    <col min="19" max="19" width="9.140625" style="2" customWidth="1"/>
    <col min="20" max="16384" width="9.140625" style="2"/>
  </cols>
  <sheetData>
    <row r="1" spans="1:19" s="1" customFormat="1" ht="12.75" customHeight="1" x14ac:dyDescent="0.2">
      <c r="A1" s="70"/>
      <c r="B1" s="59"/>
      <c r="E1" s="73"/>
      <c r="H1" s="99"/>
      <c r="N1" s="121" t="s">
        <v>2</v>
      </c>
      <c r="O1" s="121"/>
      <c r="P1" s="121"/>
    </row>
    <row r="2" spans="1:19" s="51" customFormat="1" ht="15.75" x14ac:dyDescent="0.25">
      <c r="A2" s="124" t="s">
        <v>1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</row>
    <row r="3" spans="1:19" s="51" customFormat="1" ht="15.75" x14ac:dyDescent="0.25">
      <c r="A3" s="124" t="s">
        <v>3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</row>
    <row r="4" spans="1:19" s="51" customFormat="1" ht="15.75" x14ac:dyDescent="0.25">
      <c r="A4" s="124" t="s">
        <v>78</v>
      </c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</row>
    <row r="5" spans="1:19" x14ac:dyDescent="0.25">
      <c r="E5" s="74"/>
      <c r="H5" s="4"/>
      <c r="P5" s="50" t="s">
        <v>65</v>
      </c>
    </row>
    <row r="6" spans="1:19" s="49" customFormat="1" ht="21" customHeight="1" x14ac:dyDescent="0.2">
      <c r="A6" s="128" t="s">
        <v>25</v>
      </c>
      <c r="B6" s="130" t="s">
        <v>26</v>
      </c>
      <c r="C6" s="128" t="s">
        <v>27</v>
      </c>
      <c r="D6" s="128" t="s">
        <v>5</v>
      </c>
      <c r="E6" s="130" t="s">
        <v>28</v>
      </c>
      <c r="F6" s="122" t="s">
        <v>181</v>
      </c>
      <c r="G6" s="125" t="s">
        <v>6</v>
      </c>
      <c r="H6" s="126"/>
      <c r="I6" s="126"/>
      <c r="J6" s="126"/>
      <c r="K6" s="126"/>
      <c r="L6" s="126"/>
      <c r="M6" s="126"/>
      <c r="N6" s="126"/>
      <c r="O6" s="126"/>
      <c r="P6" s="127"/>
    </row>
    <row r="7" spans="1:19" s="49" customFormat="1" ht="73.5" customHeight="1" x14ac:dyDescent="0.2">
      <c r="A7" s="129"/>
      <c r="B7" s="131"/>
      <c r="C7" s="129"/>
      <c r="D7" s="129"/>
      <c r="E7" s="131"/>
      <c r="F7" s="123"/>
      <c r="G7" s="6" t="s">
        <v>7</v>
      </c>
      <c r="H7" s="6" t="s">
        <v>8</v>
      </c>
      <c r="I7" s="6" t="s">
        <v>10</v>
      </c>
      <c r="J7" s="6" t="s">
        <v>15</v>
      </c>
      <c r="K7" s="6" t="s">
        <v>16</v>
      </c>
      <c r="L7" s="6" t="s">
        <v>16</v>
      </c>
      <c r="M7" s="6" t="s">
        <v>10</v>
      </c>
      <c r="N7" s="6" t="s">
        <v>9</v>
      </c>
      <c r="O7" s="6" t="s">
        <v>69</v>
      </c>
      <c r="P7" s="6" t="s">
        <v>11</v>
      </c>
    </row>
    <row r="8" spans="1:19" x14ac:dyDescent="0.25">
      <c r="A8" s="5"/>
      <c r="B8" s="54" t="s">
        <v>29</v>
      </c>
      <c r="C8" s="7"/>
      <c r="D8" s="8">
        <f t="shared" ref="D8:P8" si="0">D9+D54+D226+D251+D268+D291+D288</f>
        <v>21552166</v>
      </c>
      <c r="E8" s="8">
        <f t="shared" si="0"/>
        <v>3608631</v>
      </c>
      <c r="F8" s="8">
        <f t="shared" si="0"/>
        <v>16614134</v>
      </c>
      <c r="G8" s="8">
        <f t="shared" si="0"/>
        <v>1118500</v>
      </c>
      <c r="H8" s="8">
        <f t="shared" si="0"/>
        <v>532190</v>
      </c>
      <c r="I8" s="8">
        <f t="shared" si="0"/>
        <v>0</v>
      </c>
      <c r="J8" s="8">
        <f t="shared" si="0"/>
        <v>383840</v>
      </c>
      <c r="K8" s="8">
        <f t="shared" si="0"/>
        <v>0</v>
      </c>
      <c r="L8" s="8">
        <f t="shared" si="0"/>
        <v>181587</v>
      </c>
      <c r="M8" s="8">
        <f t="shared" ref="M8" si="1">M9+M54+M226+M251+M268+M291+M288</f>
        <v>10000</v>
      </c>
      <c r="N8" s="8">
        <f t="shared" si="0"/>
        <v>2140635</v>
      </c>
      <c r="O8" s="8">
        <f t="shared" si="0"/>
        <v>0</v>
      </c>
      <c r="P8" s="8">
        <f t="shared" si="0"/>
        <v>12247382</v>
      </c>
      <c r="Q8" s="71"/>
      <c r="R8" s="71"/>
      <c r="S8" s="71"/>
    </row>
    <row r="9" spans="1:19" ht="29.25" x14ac:dyDescent="0.25">
      <c r="A9" s="103">
        <v>5100</v>
      </c>
      <c r="B9" s="107" t="s">
        <v>30</v>
      </c>
      <c r="C9" s="9"/>
      <c r="D9" s="10">
        <f>D10+D17+D19+D24+D28+D34+D45+D49</f>
        <v>4379957</v>
      </c>
      <c r="E9" s="75">
        <f>E10+E17+E19+E24+E28+E34+E45+E49</f>
        <v>1659334</v>
      </c>
      <c r="F9" s="10">
        <f>SUM(G9:P9)</f>
        <v>1511440</v>
      </c>
      <c r="G9" s="10">
        <f t="shared" ref="G9:P9" si="2">G10+G17+G19+G24+G28+G34+G45+G49</f>
        <v>418500</v>
      </c>
      <c r="H9" s="10">
        <f t="shared" si="2"/>
        <v>444118</v>
      </c>
      <c r="I9" s="10">
        <f t="shared" si="2"/>
        <v>0</v>
      </c>
      <c r="J9" s="10">
        <f t="shared" si="2"/>
        <v>0</v>
      </c>
      <c r="K9" s="10">
        <f t="shared" si="2"/>
        <v>0</v>
      </c>
      <c r="L9" s="10">
        <f t="shared" ref="L9" si="3">L10+L17+L19+L24+L28+L34+L45+L49</f>
        <v>161587</v>
      </c>
      <c r="M9" s="10">
        <f t="shared" ref="M9" si="4">M10+M17+M19+M24+M28+M34+M45+M49</f>
        <v>0</v>
      </c>
      <c r="N9" s="10">
        <f t="shared" si="2"/>
        <v>487235</v>
      </c>
      <c r="O9" s="10">
        <f t="shared" si="2"/>
        <v>0</v>
      </c>
      <c r="P9" s="10">
        <f t="shared" si="2"/>
        <v>0</v>
      </c>
      <c r="Q9" s="71"/>
    </row>
    <row r="10" spans="1:19" s="49" customFormat="1" ht="14.25" x14ac:dyDescent="0.2">
      <c r="A10" s="87" t="s">
        <v>31</v>
      </c>
      <c r="B10" s="108" t="s">
        <v>32</v>
      </c>
      <c r="C10" s="12"/>
      <c r="D10" s="13">
        <f>+D11</f>
        <v>10000</v>
      </c>
      <c r="E10" s="76">
        <f t="shared" ref="E10:P11" si="5">+E11</f>
        <v>0</v>
      </c>
      <c r="F10" s="13">
        <f t="shared" si="5"/>
        <v>10000</v>
      </c>
      <c r="G10" s="13">
        <f t="shared" si="5"/>
        <v>0</v>
      </c>
      <c r="H10" s="13">
        <f t="shared" si="5"/>
        <v>0</v>
      </c>
      <c r="I10" s="13">
        <f t="shared" si="5"/>
        <v>0</v>
      </c>
      <c r="J10" s="13">
        <f t="shared" si="5"/>
        <v>0</v>
      </c>
      <c r="K10" s="13">
        <f t="shared" si="5"/>
        <v>0</v>
      </c>
      <c r="L10" s="13">
        <f t="shared" si="5"/>
        <v>0</v>
      </c>
      <c r="M10" s="13">
        <f t="shared" si="5"/>
        <v>0</v>
      </c>
      <c r="N10" s="13">
        <f t="shared" si="5"/>
        <v>10000</v>
      </c>
      <c r="O10" s="13">
        <f t="shared" si="5"/>
        <v>0</v>
      </c>
      <c r="P10" s="13">
        <f t="shared" si="5"/>
        <v>0</v>
      </c>
    </row>
    <row r="11" spans="1:19" s="49" customFormat="1" ht="14.25" x14ac:dyDescent="0.2">
      <c r="A11" s="87"/>
      <c r="B11" s="108" t="s">
        <v>34</v>
      </c>
      <c r="C11" s="12"/>
      <c r="D11" s="13">
        <f>+D12</f>
        <v>10000</v>
      </c>
      <c r="E11" s="76">
        <f t="shared" si="5"/>
        <v>0</v>
      </c>
      <c r="F11" s="13">
        <f t="shared" si="5"/>
        <v>10000</v>
      </c>
      <c r="G11" s="13">
        <f t="shared" si="5"/>
        <v>0</v>
      </c>
      <c r="H11" s="13">
        <f t="shared" si="5"/>
        <v>0</v>
      </c>
      <c r="I11" s="13">
        <f t="shared" si="5"/>
        <v>0</v>
      </c>
      <c r="J11" s="13">
        <f t="shared" si="5"/>
        <v>0</v>
      </c>
      <c r="K11" s="13">
        <f t="shared" si="5"/>
        <v>0</v>
      </c>
      <c r="L11" s="13">
        <f t="shared" si="5"/>
        <v>0</v>
      </c>
      <c r="M11" s="13">
        <f t="shared" si="5"/>
        <v>0</v>
      </c>
      <c r="N11" s="13">
        <f t="shared" si="5"/>
        <v>10000</v>
      </c>
      <c r="O11" s="13">
        <f t="shared" si="5"/>
        <v>0</v>
      </c>
      <c r="P11" s="13">
        <f t="shared" si="5"/>
        <v>0</v>
      </c>
    </row>
    <row r="12" spans="1:19" s="3" customFormat="1" ht="15.75" customHeight="1" x14ac:dyDescent="0.25">
      <c r="A12" s="88"/>
      <c r="B12" s="37" t="s">
        <v>130</v>
      </c>
      <c r="C12" s="30" t="s">
        <v>80</v>
      </c>
      <c r="D12" s="27">
        <f>+F12</f>
        <v>10000</v>
      </c>
      <c r="E12" s="38"/>
      <c r="F12" s="35">
        <f>SUM(G12:P12)</f>
        <v>10000</v>
      </c>
      <c r="G12" s="31"/>
      <c r="H12" s="31"/>
      <c r="I12" s="31"/>
      <c r="J12" s="31"/>
      <c r="K12" s="31"/>
      <c r="L12" s="31"/>
      <c r="M12" s="53"/>
      <c r="N12" s="31">
        <v>10000</v>
      </c>
      <c r="O12" s="31"/>
      <c r="P12" s="53"/>
    </row>
    <row r="13" spans="1:19" hidden="1" x14ac:dyDescent="0.25">
      <c r="A13" s="89"/>
      <c r="B13" s="109" t="s">
        <v>34</v>
      </c>
      <c r="C13" s="16"/>
      <c r="D13" s="17"/>
      <c r="E13" s="77"/>
      <c r="F13" s="17"/>
      <c r="G13" s="17"/>
      <c r="H13" s="17"/>
      <c r="I13" s="17"/>
      <c r="J13" s="17"/>
      <c r="K13" s="17"/>
      <c r="L13" s="17"/>
      <c r="M13" s="18"/>
      <c r="N13" s="17"/>
      <c r="O13" s="17"/>
      <c r="P13" s="18"/>
    </row>
    <row r="14" spans="1:19" hidden="1" x14ac:dyDescent="0.25">
      <c r="A14" s="88"/>
      <c r="B14" s="61" t="s">
        <v>33</v>
      </c>
      <c r="C14" s="12"/>
      <c r="D14" s="13"/>
      <c r="E14" s="76"/>
      <c r="F14" s="13"/>
      <c r="G14" s="13"/>
      <c r="H14" s="13"/>
      <c r="I14" s="13"/>
      <c r="J14" s="13"/>
      <c r="K14" s="13"/>
      <c r="L14" s="13"/>
      <c r="M14" s="14"/>
      <c r="N14" s="13"/>
      <c r="O14" s="13"/>
      <c r="P14" s="14"/>
    </row>
    <row r="15" spans="1:19" hidden="1" x14ac:dyDescent="0.25">
      <c r="A15" s="89"/>
      <c r="B15" s="110" t="s">
        <v>35</v>
      </c>
      <c r="C15" s="16"/>
      <c r="D15" s="17"/>
      <c r="E15" s="77"/>
      <c r="F15" s="17"/>
      <c r="G15" s="17"/>
      <c r="H15" s="17"/>
      <c r="I15" s="17"/>
      <c r="J15" s="17"/>
      <c r="K15" s="17"/>
      <c r="L15" s="17"/>
      <c r="M15" s="18"/>
      <c r="N15" s="17"/>
      <c r="O15" s="17"/>
      <c r="P15" s="18"/>
    </row>
    <row r="16" spans="1:19" hidden="1" x14ac:dyDescent="0.25">
      <c r="A16" s="104"/>
      <c r="B16" s="61" t="s">
        <v>33</v>
      </c>
      <c r="C16" s="12"/>
      <c r="D16" s="13"/>
      <c r="E16" s="76"/>
      <c r="F16" s="13"/>
      <c r="G16" s="13"/>
      <c r="H16" s="13"/>
      <c r="I16" s="13"/>
      <c r="J16" s="13"/>
      <c r="K16" s="13"/>
      <c r="L16" s="13"/>
      <c r="M16" s="14"/>
      <c r="N16" s="13"/>
      <c r="O16" s="13"/>
      <c r="P16" s="14"/>
    </row>
    <row r="17" spans="1:17" hidden="1" x14ac:dyDescent="0.25">
      <c r="A17" s="88" t="s">
        <v>36</v>
      </c>
      <c r="B17" s="61" t="s">
        <v>37</v>
      </c>
      <c r="C17" s="12"/>
      <c r="D17" s="13"/>
      <c r="E17" s="76"/>
      <c r="F17" s="13"/>
      <c r="G17" s="13"/>
      <c r="H17" s="13"/>
      <c r="I17" s="13"/>
      <c r="J17" s="13"/>
      <c r="K17" s="13"/>
      <c r="L17" s="13"/>
      <c r="M17" s="14"/>
      <c r="N17" s="13"/>
      <c r="O17" s="13"/>
      <c r="P17" s="14"/>
    </row>
    <row r="18" spans="1:17" hidden="1" x14ac:dyDescent="0.25">
      <c r="A18" s="104"/>
      <c r="B18" s="61" t="s">
        <v>38</v>
      </c>
      <c r="C18" s="12"/>
      <c r="D18" s="13"/>
      <c r="E18" s="76"/>
      <c r="F18" s="20"/>
      <c r="G18" s="13"/>
      <c r="H18" s="13"/>
      <c r="I18" s="13"/>
      <c r="J18" s="13"/>
      <c r="K18" s="13"/>
      <c r="L18" s="13"/>
      <c r="M18" s="14"/>
      <c r="N18" s="13"/>
      <c r="O18" s="13"/>
      <c r="P18" s="14"/>
    </row>
    <row r="19" spans="1:17" s="49" customFormat="1" ht="14.25" x14ac:dyDescent="0.2">
      <c r="A19" s="87" t="s">
        <v>39</v>
      </c>
      <c r="B19" s="108" t="s">
        <v>40</v>
      </c>
      <c r="C19" s="52"/>
      <c r="D19" s="13">
        <f>+D20</f>
        <v>1223866</v>
      </c>
      <c r="E19" s="76">
        <f t="shared" ref="E19:P19" si="6">+E20</f>
        <v>831267</v>
      </c>
      <c r="F19" s="22">
        <f t="shared" si="6"/>
        <v>392599</v>
      </c>
      <c r="G19" s="13">
        <f t="shared" si="6"/>
        <v>10000</v>
      </c>
      <c r="H19" s="13">
        <f t="shared" si="6"/>
        <v>28820</v>
      </c>
      <c r="I19" s="13">
        <f t="shared" si="6"/>
        <v>0</v>
      </c>
      <c r="J19" s="13">
        <f t="shared" si="6"/>
        <v>0</v>
      </c>
      <c r="K19" s="13">
        <f t="shared" si="6"/>
        <v>0</v>
      </c>
      <c r="L19" s="13">
        <f t="shared" si="6"/>
        <v>161587</v>
      </c>
      <c r="M19" s="13">
        <f t="shared" si="6"/>
        <v>0</v>
      </c>
      <c r="N19" s="13">
        <f t="shared" si="6"/>
        <v>192192</v>
      </c>
      <c r="O19" s="13">
        <f t="shared" si="6"/>
        <v>0</v>
      </c>
      <c r="P19" s="13">
        <f t="shared" si="6"/>
        <v>0</v>
      </c>
    </row>
    <row r="20" spans="1:17" s="49" customFormat="1" ht="14.25" x14ac:dyDescent="0.2">
      <c r="A20" s="87"/>
      <c r="B20" s="108" t="s">
        <v>4</v>
      </c>
      <c r="C20" s="12"/>
      <c r="D20" s="13">
        <f t="shared" ref="D20:P20" si="7">SUM(D21:D23)</f>
        <v>1223866</v>
      </c>
      <c r="E20" s="76">
        <f t="shared" si="7"/>
        <v>831267</v>
      </c>
      <c r="F20" s="22">
        <f t="shared" si="7"/>
        <v>392599</v>
      </c>
      <c r="G20" s="13">
        <f t="shared" si="7"/>
        <v>10000</v>
      </c>
      <c r="H20" s="13">
        <f t="shared" si="7"/>
        <v>28820</v>
      </c>
      <c r="I20" s="13">
        <f t="shared" si="7"/>
        <v>0</v>
      </c>
      <c r="J20" s="13">
        <f t="shared" si="7"/>
        <v>0</v>
      </c>
      <c r="K20" s="13">
        <f t="shared" si="7"/>
        <v>0</v>
      </c>
      <c r="L20" s="13">
        <f t="shared" ref="L20" si="8">SUM(L21:L23)</f>
        <v>161587</v>
      </c>
      <c r="M20" s="13">
        <f t="shared" ref="M20" si="9">SUM(M21:M23)</f>
        <v>0</v>
      </c>
      <c r="N20" s="13">
        <f t="shared" si="7"/>
        <v>192192</v>
      </c>
      <c r="O20" s="13">
        <f t="shared" si="7"/>
        <v>0</v>
      </c>
      <c r="P20" s="13">
        <f t="shared" si="7"/>
        <v>0</v>
      </c>
    </row>
    <row r="21" spans="1:17" ht="27.75" customHeight="1" x14ac:dyDescent="0.25">
      <c r="A21" s="88"/>
      <c r="B21" s="37" t="s">
        <v>70</v>
      </c>
      <c r="C21" s="55" t="s">
        <v>24</v>
      </c>
      <c r="D21" s="20">
        <f>+F21</f>
        <v>192192</v>
      </c>
      <c r="E21" s="78"/>
      <c r="F21" s="69">
        <f>SUM(G21:P21)</f>
        <v>192192</v>
      </c>
      <c r="G21" s="20"/>
      <c r="H21" s="20"/>
      <c r="I21" s="20"/>
      <c r="J21" s="20"/>
      <c r="K21" s="20"/>
      <c r="L21" s="20"/>
      <c r="M21" s="20"/>
      <c r="N21" s="20">
        <v>192192</v>
      </c>
      <c r="O21" s="20"/>
      <c r="P21" s="20"/>
    </row>
    <row r="22" spans="1:17" ht="32.25" customHeight="1" x14ac:dyDescent="0.25">
      <c r="A22" s="88"/>
      <c r="B22" s="37" t="s">
        <v>119</v>
      </c>
      <c r="C22" s="55" t="s">
        <v>24</v>
      </c>
      <c r="D22" s="20">
        <v>992854</v>
      </c>
      <c r="E22" s="78">
        <v>831267</v>
      </c>
      <c r="F22" s="69">
        <f>SUM(G22:P22)</f>
        <v>161587</v>
      </c>
      <c r="G22" s="20"/>
      <c r="H22" s="20"/>
      <c r="I22" s="20"/>
      <c r="J22" s="20"/>
      <c r="K22" s="20"/>
      <c r="L22" s="20">
        <v>161587</v>
      </c>
      <c r="M22" s="20"/>
      <c r="N22" s="20"/>
      <c r="O22" s="20"/>
      <c r="P22" s="20"/>
      <c r="Q22" s="71"/>
    </row>
    <row r="23" spans="1:17" s="3" customFormat="1" x14ac:dyDescent="0.25">
      <c r="A23" s="88"/>
      <c r="B23" s="37" t="s">
        <v>73</v>
      </c>
      <c r="C23" s="30" t="s">
        <v>24</v>
      </c>
      <c r="D23" s="27">
        <v>38820</v>
      </c>
      <c r="E23" s="38"/>
      <c r="F23" s="35">
        <f>SUM(G23:P23)</f>
        <v>38820</v>
      </c>
      <c r="G23" s="31">
        <v>10000</v>
      </c>
      <c r="H23" s="31">
        <v>28820</v>
      </c>
      <c r="I23" s="31"/>
      <c r="J23" s="31"/>
      <c r="K23" s="31"/>
      <c r="L23" s="31"/>
      <c r="M23" s="53"/>
      <c r="N23" s="31"/>
      <c r="O23" s="31"/>
      <c r="P23" s="53"/>
    </row>
    <row r="24" spans="1:17" s="56" customFormat="1" ht="14.25" hidden="1" x14ac:dyDescent="0.2">
      <c r="A24" s="87" t="s">
        <v>41</v>
      </c>
      <c r="B24" s="108" t="s">
        <v>42</v>
      </c>
      <c r="C24" s="42"/>
      <c r="D24" s="28">
        <f t="shared" ref="D24:I24" si="10">+D25</f>
        <v>0</v>
      </c>
      <c r="E24" s="84">
        <f t="shared" si="10"/>
        <v>0</v>
      </c>
      <c r="F24" s="28">
        <f t="shared" si="10"/>
        <v>0</v>
      </c>
      <c r="G24" s="28">
        <f t="shared" si="10"/>
        <v>0</v>
      </c>
      <c r="H24" s="28">
        <f t="shared" si="10"/>
        <v>0</v>
      </c>
      <c r="I24" s="28">
        <f t="shared" si="10"/>
        <v>0</v>
      </c>
      <c r="J24" s="28">
        <f t="shared" ref="J24:N24" si="11">+J25</f>
        <v>0</v>
      </c>
      <c r="K24" s="28">
        <f t="shared" si="11"/>
        <v>0</v>
      </c>
      <c r="L24" s="28">
        <f t="shared" si="11"/>
        <v>0</v>
      </c>
      <c r="M24" s="28">
        <f>+M25</f>
        <v>0</v>
      </c>
      <c r="N24" s="28">
        <f t="shared" si="11"/>
        <v>0</v>
      </c>
      <c r="O24" s="28">
        <f>+O25</f>
        <v>0</v>
      </c>
      <c r="P24" s="28">
        <f>+P25</f>
        <v>0</v>
      </c>
    </row>
    <row r="25" spans="1:17" s="56" customFormat="1" ht="14.25" hidden="1" x14ac:dyDescent="0.2">
      <c r="A25" s="87"/>
      <c r="B25" s="108" t="s">
        <v>4</v>
      </c>
      <c r="C25" s="42"/>
      <c r="D25" s="28">
        <f t="shared" ref="D25:I25" si="12">SUM(D26:D27)</f>
        <v>0</v>
      </c>
      <c r="E25" s="84">
        <f t="shared" si="12"/>
        <v>0</v>
      </c>
      <c r="F25" s="28">
        <f t="shared" si="12"/>
        <v>0</v>
      </c>
      <c r="G25" s="28">
        <f t="shared" si="12"/>
        <v>0</v>
      </c>
      <c r="H25" s="28">
        <f t="shared" si="12"/>
        <v>0</v>
      </c>
      <c r="I25" s="28">
        <f t="shared" si="12"/>
        <v>0</v>
      </c>
      <c r="J25" s="28">
        <f t="shared" ref="J25:N25" si="13">SUM(J26:J27)</f>
        <v>0</v>
      </c>
      <c r="K25" s="28">
        <f t="shared" si="13"/>
        <v>0</v>
      </c>
      <c r="L25" s="28">
        <f t="shared" ref="L25" si="14">SUM(L26:L27)</f>
        <v>0</v>
      </c>
      <c r="M25" s="28">
        <f>SUM(M26:M27)</f>
        <v>0</v>
      </c>
      <c r="N25" s="28">
        <f t="shared" si="13"/>
        <v>0</v>
      </c>
      <c r="O25" s="28">
        <f>SUM(O26:O27)</f>
        <v>0</v>
      </c>
      <c r="P25" s="28">
        <f>SUM(P26:P27)</f>
        <v>0</v>
      </c>
    </row>
    <row r="26" spans="1:17" s="3" customFormat="1" hidden="1" x14ac:dyDescent="0.25">
      <c r="A26" s="88"/>
      <c r="B26" s="37"/>
      <c r="C26" s="23"/>
      <c r="D26" s="24"/>
      <c r="E26" s="38"/>
      <c r="F26" s="35"/>
      <c r="G26" s="35"/>
      <c r="H26" s="35"/>
      <c r="I26" s="35"/>
      <c r="J26" s="35"/>
      <c r="K26" s="35"/>
      <c r="L26" s="35"/>
      <c r="M26" s="36"/>
      <c r="N26" s="35"/>
      <c r="O26" s="35"/>
      <c r="P26" s="36"/>
    </row>
    <row r="27" spans="1:17" s="3" customFormat="1" hidden="1" x14ac:dyDescent="0.25">
      <c r="A27" s="88"/>
      <c r="B27" s="37"/>
      <c r="C27" s="23"/>
      <c r="D27" s="24"/>
      <c r="E27" s="38"/>
      <c r="F27" s="35"/>
      <c r="G27" s="35"/>
      <c r="H27" s="35"/>
      <c r="I27" s="35"/>
      <c r="J27" s="35"/>
      <c r="K27" s="35"/>
      <c r="L27" s="35"/>
      <c r="M27" s="36"/>
      <c r="N27" s="35"/>
      <c r="O27" s="35"/>
      <c r="P27" s="36"/>
    </row>
    <row r="28" spans="1:17" s="56" customFormat="1" ht="28.5" x14ac:dyDescent="0.2">
      <c r="A28" s="87" t="s">
        <v>43</v>
      </c>
      <c r="B28" s="108" t="s">
        <v>44</v>
      </c>
      <c r="C28" s="42"/>
      <c r="D28" s="28">
        <f t="shared" ref="D28:I28" si="15">+D29</f>
        <v>884876</v>
      </c>
      <c r="E28" s="84">
        <f t="shared" si="15"/>
        <v>816120</v>
      </c>
      <c r="F28" s="28">
        <f t="shared" si="15"/>
        <v>0</v>
      </c>
      <c r="G28" s="28">
        <f t="shared" si="15"/>
        <v>0</v>
      </c>
      <c r="H28" s="28">
        <f t="shared" si="15"/>
        <v>0</v>
      </c>
      <c r="I28" s="28">
        <f t="shared" si="15"/>
        <v>0</v>
      </c>
      <c r="J28" s="28">
        <f t="shared" ref="J28:N28" si="16">+J29</f>
        <v>0</v>
      </c>
      <c r="K28" s="28">
        <f t="shared" si="16"/>
        <v>0</v>
      </c>
      <c r="L28" s="28">
        <f t="shared" si="16"/>
        <v>0</v>
      </c>
      <c r="M28" s="28">
        <f>+M29</f>
        <v>0</v>
      </c>
      <c r="N28" s="28">
        <f t="shared" si="16"/>
        <v>0</v>
      </c>
      <c r="O28" s="28">
        <f>+O29</f>
        <v>0</v>
      </c>
      <c r="P28" s="28">
        <f>+P29</f>
        <v>0</v>
      </c>
    </row>
    <row r="29" spans="1:17" s="56" customFormat="1" ht="14.25" x14ac:dyDescent="0.2">
      <c r="A29" s="87"/>
      <c r="B29" s="108" t="s">
        <v>4</v>
      </c>
      <c r="C29" s="42"/>
      <c r="D29" s="28">
        <f t="shared" ref="D29:I29" si="17">SUM(D30:D33)</f>
        <v>884876</v>
      </c>
      <c r="E29" s="84">
        <f t="shared" si="17"/>
        <v>816120</v>
      </c>
      <c r="F29" s="28">
        <f t="shared" si="17"/>
        <v>0</v>
      </c>
      <c r="G29" s="28">
        <f t="shared" si="17"/>
        <v>0</v>
      </c>
      <c r="H29" s="28">
        <f t="shared" si="17"/>
        <v>0</v>
      </c>
      <c r="I29" s="28">
        <f t="shared" si="17"/>
        <v>0</v>
      </c>
      <c r="J29" s="28">
        <f t="shared" ref="J29:N29" si="18">SUM(J30:J33)</f>
        <v>0</v>
      </c>
      <c r="K29" s="28">
        <f t="shared" si="18"/>
        <v>0</v>
      </c>
      <c r="L29" s="28">
        <f t="shared" ref="L29" si="19">SUM(L30:L33)</f>
        <v>0</v>
      </c>
      <c r="M29" s="28">
        <f>SUM(M30:M33)</f>
        <v>0</v>
      </c>
      <c r="N29" s="28">
        <f t="shared" si="18"/>
        <v>0</v>
      </c>
      <c r="O29" s="28">
        <f>SUM(O30:O33)</f>
        <v>0</v>
      </c>
      <c r="P29" s="28">
        <f>SUM(P30:P33)</f>
        <v>0</v>
      </c>
    </row>
    <row r="30" spans="1:17" s="3" customFormat="1" hidden="1" x14ac:dyDescent="0.25">
      <c r="A30" s="88"/>
      <c r="B30" s="64"/>
      <c r="C30" s="23"/>
      <c r="D30" s="24"/>
      <c r="E30" s="83"/>
      <c r="F30" s="35"/>
      <c r="G30" s="35"/>
      <c r="H30" s="35"/>
      <c r="I30" s="35"/>
      <c r="J30" s="35"/>
      <c r="K30" s="35"/>
      <c r="L30" s="35"/>
      <c r="M30" s="36"/>
      <c r="N30" s="35"/>
      <c r="O30" s="35"/>
      <c r="P30" s="36"/>
    </row>
    <row r="31" spans="1:17" s="3" customFormat="1" hidden="1" x14ac:dyDescent="0.25">
      <c r="A31" s="88"/>
      <c r="B31" s="37"/>
      <c r="C31" s="23"/>
      <c r="D31" s="24"/>
      <c r="E31" s="83"/>
      <c r="F31" s="35"/>
      <c r="G31" s="35"/>
      <c r="H31" s="35"/>
      <c r="I31" s="35"/>
      <c r="J31" s="35"/>
      <c r="K31" s="35"/>
      <c r="L31" s="35"/>
      <c r="M31" s="36"/>
      <c r="N31" s="35"/>
      <c r="O31" s="35"/>
      <c r="P31" s="36"/>
    </row>
    <row r="32" spans="1:17" s="3" customFormat="1" hidden="1" x14ac:dyDescent="0.25">
      <c r="A32" s="88"/>
      <c r="B32" s="37"/>
      <c r="C32" s="23"/>
      <c r="D32" s="24"/>
      <c r="E32" s="83"/>
      <c r="F32" s="35"/>
      <c r="G32" s="35"/>
      <c r="H32" s="35"/>
      <c r="I32" s="35"/>
      <c r="J32" s="35"/>
      <c r="K32" s="35"/>
      <c r="L32" s="35"/>
      <c r="M32" s="36"/>
      <c r="N32" s="35"/>
      <c r="O32" s="35"/>
      <c r="P32" s="36"/>
    </row>
    <row r="33" spans="1:17" s="3" customFormat="1" ht="119.25" customHeight="1" x14ac:dyDescent="0.25">
      <c r="A33" s="88"/>
      <c r="B33" s="37" t="s">
        <v>22</v>
      </c>
      <c r="C33" s="23" t="s">
        <v>21</v>
      </c>
      <c r="D33" s="24">
        <v>884876</v>
      </c>
      <c r="E33" s="83">
        <v>816120</v>
      </c>
      <c r="F33" s="35">
        <f>SUM(G33:P33)</f>
        <v>0</v>
      </c>
      <c r="G33" s="35"/>
      <c r="H33" s="35"/>
      <c r="I33" s="35"/>
      <c r="J33" s="35"/>
      <c r="K33" s="35"/>
      <c r="L33" s="35"/>
      <c r="M33" s="36"/>
      <c r="N33" s="35"/>
      <c r="O33" s="35"/>
      <c r="P33" s="36"/>
      <c r="Q33" s="116"/>
    </row>
    <row r="34" spans="1:17" s="56" customFormat="1" ht="48.75" customHeight="1" x14ac:dyDescent="0.2">
      <c r="A34" s="87" t="s">
        <v>45</v>
      </c>
      <c r="B34" s="108" t="s">
        <v>46</v>
      </c>
      <c r="C34" s="25"/>
      <c r="D34" s="26">
        <f t="shared" ref="D34:P34" si="20">+D35+D42</f>
        <v>906200</v>
      </c>
      <c r="E34" s="79">
        <f t="shared" si="20"/>
        <v>11947</v>
      </c>
      <c r="F34" s="26">
        <f t="shared" si="20"/>
        <v>894253</v>
      </c>
      <c r="G34" s="26">
        <f t="shared" si="20"/>
        <v>400000</v>
      </c>
      <c r="H34" s="26">
        <f t="shared" si="20"/>
        <v>388053</v>
      </c>
      <c r="I34" s="26">
        <f t="shared" si="20"/>
        <v>0</v>
      </c>
      <c r="J34" s="26">
        <f t="shared" si="20"/>
        <v>0</v>
      </c>
      <c r="K34" s="26">
        <f t="shared" si="20"/>
        <v>0</v>
      </c>
      <c r="L34" s="26">
        <f t="shared" ref="L34" si="21">+L35+L42</f>
        <v>0</v>
      </c>
      <c r="M34" s="26">
        <f t="shared" ref="M34" si="22">+M35+M42</f>
        <v>0</v>
      </c>
      <c r="N34" s="26">
        <f t="shared" si="20"/>
        <v>106200</v>
      </c>
      <c r="O34" s="26">
        <f t="shared" si="20"/>
        <v>0</v>
      </c>
      <c r="P34" s="26">
        <f t="shared" si="20"/>
        <v>0</v>
      </c>
    </row>
    <row r="35" spans="1:17" s="56" customFormat="1" ht="14.25" x14ac:dyDescent="0.2">
      <c r="A35" s="87"/>
      <c r="B35" s="108" t="s">
        <v>4</v>
      </c>
      <c r="C35" s="25"/>
      <c r="D35" s="26">
        <f t="shared" ref="D35:P35" si="23">SUM(D36:D41)</f>
        <v>906200</v>
      </c>
      <c r="E35" s="79">
        <f t="shared" si="23"/>
        <v>11947</v>
      </c>
      <c r="F35" s="26">
        <f t="shared" si="23"/>
        <v>894253</v>
      </c>
      <c r="G35" s="26">
        <f t="shared" si="23"/>
        <v>400000</v>
      </c>
      <c r="H35" s="26">
        <f t="shared" si="23"/>
        <v>388053</v>
      </c>
      <c r="I35" s="26">
        <f t="shared" si="23"/>
        <v>0</v>
      </c>
      <c r="J35" s="26">
        <f t="shared" si="23"/>
        <v>0</v>
      </c>
      <c r="K35" s="26">
        <f t="shared" si="23"/>
        <v>0</v>
      </c>
      <c r="L35" s="26">
        <f t="shared" ref="L35" si="24">SUM(L36:L41)</f>
        <v>0</v>
      </c>
      <c r="M35" s="26">
        <f t="shared" ref="M35" si="25">SUM(M36:M41)</f>
        <v>0</v>
      </c>
      <c r="N35" s="26">
        <f t="shared" si="23"/>
        <v>106200</v>
      </c>
      <c r="O35" s="26">
        <f t="shared" si="23"/>
        <v>0</v>
      </c>
      <c r="P35" s="26">
        <f t="shared" si="23"/>
        <v>0</v>
      </c>
    </row>
    <row r="36" spans="1:17" s="3" customFormat="1" ht="42.75" customHeight="1" x14ac:dyDescent="0.25">
      <c r="A36" s="88"/>
      <c r="B36" s="24" t="s">
        <v>176</v>
      </c>
      <c r="C36" s="30" t="s">
        <v>123</v>
      </c>
      <c r="D36" s="27">
        <f>+F36</f>
        <v>280000</v>
      </c>
      <c r="E36" s="38"/>
      <c r="F36" s="35">
        <f>SUM(G36:P36)</f>
        <v>280000</v>
      </c>
      <c r="G36" s="31">
        <v>280000</v>
      </c>
      <c r="H36" s="31"/>
      <c r="I36" s="31"/>
      <c r="J36" s="31"/>
      <c r="K36" s="31"/>
      <c r="L36" s="31"/>
      <c r="M36" s="53"/>
      <c r="N36" s="31"/>
      <c r="O36" s="31"/>
      <c r="P36" s="53"/>
    </row>
    <row r="37" spans="1:17" s="3" customFormat="1" ht="45" x14ac:dyDescent="0.25">
      <c r="A37" s="88"/>
      <c r="B37" s="24" t="s">
        <v>131</v>
      </c>
      <c r="C37" s="30" t="s">
        <v>123</v>
      </c>
      <c r="D37" s="27">
        <f>+F37</f>
        <v>120000</v>
      </c>
      <c r="E37" s="38"/>
      <c r="F37" s="35">
        <f>SUM(G37:P37)</f>
        <v>120000</v>
      </c>
      <c r="G37" s="31">
        <v>120000</v>
      </c>
      <c r="H37" s="31"/>
      <c r="I37" s="31"/>
      <c r="J37" s="31"/>
      <c r="K37" s="31"/>
      <c r="L37" s="31"/>
      <c r="M37" s="53"/>
      <c r="N37" s="31"/>
      <c r="O37" s="31"/>
      <c r="P37" s="53"/>
    </row>
    <row r="38" spans="1:17" s="3" customFormat="1" ht="31.5" customHeight="1" x14ac:dyDescent="0.25">
      <c r="A38" s="88"/>
      <c r="B38" s="111" t="s">
        <v>177</v>
      </c>
      <c r="C38" s="30" t="s">
        <v>24</v>
      </c>
      <c r="D38" s="31">
        <f>+E38+F38</f>
        <v>400000</v>
      </c>
      <c r="E38" s="38">
        <v>11947</v>
      </c>
      <c r="F38" s="35">
        <f>SUM(G38:P38)</f>
        <v>388053</v>
      </c>
      <c r="G38" s="31"/>
      <c r="H38" s="31">
        <v>388053</v>
      </c>
      <c r="I38" s="31"/>
      <c r="J38" s="31"/>
      <c r="K38" s="31"/>
      <c r="L38" s="31"/>
      <c r="M38" s="53"/>
      <c r="N38" s="31"/>
      <c r="O38" s="31"/>
      <c r="P38" s="53"/>
    </row>
    <row r="39" spans="1:17" s="3" customFormat="1" hidden="1" x14ac:dyDescent="0.25">
      <c r="A39" s="88"/>
      <c r="B39" s="27"/>
      <c r="C39" s="30"/>
      <c r="D39" s="27">
        <f t="shared" ref="D39:D40" si="26">+F39</f>
        <v>0</v>
      </c>
      <c r="E39" s="38"/>
      <c r="F39" s="35">
        <f>SUM(G39:P39)</f>
        <v>0</v>
      </c>
      <c r="G39" s="31"/>
      <c r="H39" s="31"/>
      <c r="I39" s="31"/>
      <c r="J39" s="31"/>
      <c r="K39" s="31"/>
      <c r="L39" s="31"/>
      <c r="M39" s="53"/>
      <c r="N39" s="31"/>
      <c r="O39" s="31"/>
      <c r="P39" s="53"/>
    </row>
    <row r="40" spans="1:17" s="3" customFormat="1" ht="30" x14ac:dyDescent="0.25">
      <c r="A40" s="88"/>
      <c r="B40" s="37" t="s">
        <v>71</v>
      </c>
      <c r="C40" s="30" t="s">
        <v>24</v>
      </c>
      <c r="D40" s="27">
        <f t="shared" si="26"/>
        <v>106200</v>
      </c>
      <c r="E40" s="38"/>
      <c r="F40" s="35">
        <f>SUM(G40:P40)</f>
        <v>106200</v>
      </c>
      <c r="G40" s="31"/>
      <c r="H40" s="31"/>
      <c r="I40" s="31"/>
      <c r="J40" s="31"/>
      <c r="K40" s="31"/>
      <c r="L40" s="31"/>
      <c r="M40" s="53"/>
      <c r="N40" s="31">
        <v>106200</v>
      </c>
      <c r="O40" s="31"/>
      <c r="P40" s="53"/>
    </row>
    <row r="41" spans="1:17" s="3" customFormat="1" ht="16.5" hidden="1" customHeight="1" x14ac:dyDescent="0.25">
      <c r="A41" s="88"/>
      <c r="B41" s="37"/>
      <c r="C41" s="30"/>
      <c r="D41" s="27"/>
      <c r="E41" s="38"/>
      <c r="F41" s="35"/>
      <c r="G41" s="31"/>
      <c r="H41" s="31"/>
      <c r="I41" s="31"/>
      <c r="J41" s="31"/>
      <c r="K41" s="31"/>
      <c r="L41" s="31"/>
      <c r="M41" s="53"/>
      <c r="N41" s="31"/>
      <c r="O41" s="31"/>
      <c r="P41" s="53"/>
    </row>
    <row r="42" spans="1:17" s="49" customFormat="1" ht="14.25" hidden="1" x14ac:dyDescent="0.2">
      <c r="A42" s="90"/>
      <c r="B42" s="109" t="s">
        <v>34</v>
      </c>
      <c r="C42" s="16"/>
      <c r="D42" s="17">
        <f t="shared" ref="D42:P42" si="27">SUM(D43:D44)</f>
        <v>0</v>
      </c>
      <c r="E42" s="77">
        <f t="shared" si="27"/>
        <v>0</v>
      </c>
      <c r="F42" s="17">
        <f t="shared" si="27"/>
        <v>0</v>
      </c>
      <c r="G42" s="17">
        <f t="shared" si="27"/>
        <v>0</v>
      </c>
      <c r="H42" s="17">
        <f t="shared" si="27"/>
        <v>0</v>
      </c>
      <c r="I42" s="17">
        <f t="shared" si="27"/>
        <v>0</v>
      </c>
      <c r="J42" s="17">
        <f t="shared" si="27"/>
        <v>0</v>
      </c>
      <c r="K42" s="17">
        <f t="shared" si="27"/>
        <v>0</v>
      </c>
      <c r="L42" s="17">
        <f t="shared" ref="L42" si="28">SUM(L43:L44)</f>
        <v>0</v>
      </c>
      <c r="M42" s="17">
        <f t="shared" ref="M42" si="29">SUM(M43:M44)</f>
        <v>0</v>
      </c>
      <c r="N42" s="17">
        <f t="shared" si="27"/>
        <v>0</v>
      </c>
      <c r="O42" s="17">
        <f t="shared" si="27"/>
        <v>0</v>
      </c>
      <c r="P42" s="17">
        <f t="shared" si="27"/>
        <v>0</v>
      </c>
    </row>
    <row r="43" spans="1:17" s="3" customFormat="1" hidden="1" x14ac:dyDescent="0.25">
      <c r="A43" s="88"/>
      <c r="B43" s="65"/>
      <c r="C43" s="30"/>
      <c r="D43" s="27">
        <f t="shared" ref="D43:D44" si="30">+F43</f>
        <v>0</v>
      </c>
      <c r="E43" s="38"/>
      <c r="F43" s="35">
        <f>SUM(G43:P43)</f>
        <v>0</v>
      </c>
      <c r="G43" s="31"/>
      <c r="H43" s="31"/>
      <c r="I43" s="31"/>
      <c r="J43" s="31"/>
      <c r="K43" s="31"/>
      <c r="L43" s="31"/>
      <c r="M43" s="53"/>
      <c r="N43" s="31"/>
      <c r="O43" s="31"/>
      <c r="P43" s="53"/>
    </row>
    <row r="44" spans="1:17" s="3" customFormat="1" hidden="1" x14ac:dyDescent="0.25">
      <c r="A44" s="88"/>
      <c r="B44" s="64"/>
      <c r="C44" s="30"/>
      <c r="D44" s="27">
        <f t="shared" si="30"/>
        <v>0</v>
      </c>
      <c r="E44" s="38"/>
      <c r="F44" s="35">
        <f>SUM(G44:P44)</f>
        <v>0</v>
      </c>
      <c r="G44" s="31"/>
      <c r="H44" s="31"/>
      <c r="I44" s="31"/>
      <c r="J44" s="31"/>
      <c r="K44" s="31"/>
      <c r="L44" s="31"/>
      <c r="M44" s="53"/>
      <c r="N44" s="31"/>
      <c r="O44" s="31"/>
      <c r="P44" s="53"/>
    </row>
    <row r="45" spans="1:17" s="56" customFormat="1" ht="28.5" x14ac:dyDescent="0.2">
      <c r="A45" s="87" t="s">
        <v>47</v>
      </c>
      <c r="B45" s="108" t="s">
        <v>48</v>
      </c>
      <c r="C45" s="25"/>
      <c r="D45" s="26">
        <f t="shared" ref="D45:I45" si="31">+D46</f>
        <v>1355015</v>
      </c>
      <c r="E45" s="79">
        <f t="shared" si="31"/>
        <v>0</v>
      </c>
      <c r="F45" s="26">
        <f t="shared" si="31"/>
        <v>214588</v>
      </c>
      <c r="G45" s="26">
        <f t="shared" si="31"/>
        <v>8500</v>
      </c>
      <c r="H45" s="26">
        <f t="shared" si="31"/>
        <v>27245</v>
      </c>
      <c r="I45" s="26">
        <f t="shared" si="31"/>
        <v>0</v>
      </c>
      <c r="J45" s="26">
        <f t="shared" ref="J45:N45" si="32">+J46</f>
        <v>0</v>
      </c>
      <c r="K45" s="26">
        <f t="shared" si="32"/>
        <v>0</v>
      </c>
      <c r="L45" s="26">
        <f t="shared" si="32"/>
        <v>0</v>
      </c>
      <c r="M45" s="26">
        <f>+M46</f>
        <v>0</v>
      </c>
      <c r="N45" s="26">
        <f t="shared" si="32"/>
        <v>178843</v>
      </c>
      <c r="O45" s="26">
        <f>+O46</f>
        <v>0</v>
      </c>
      <c r="P45" s="26">
        <f>+P46</f>
        <v>0</v>
      </c>
    </row>
    <row r="46" spans="1:17" s="56" customFormat="1" ht="14.25" x14ac:dyDescent="0.2">
      <c r="A46" s="87"/>
      <c r="B46" s="108" t="s">
        <v>4</v>
      </c>
      <c r="C46" s="25"/>
      <c r="D46" s="26">
        <f>SUM(D47:D48)</f>
        <v>1355015</v>
      </c>
      <c r="E46" s="79">
        <f>SUM(E47:E47)</f>
        <v>0</v>
      </c>
      <c r="F46" s="26">
        <f t="shared" ref="F46:P46" si="33">SUM(F47:F48)</f>
        <v>214588</v>
      </c>
      <c r="G46" s="26">
        <f t="shared" si="33"/>
        <v>8500</v>
      </c>
      <c r="H46" s="26">
        <f t="shared" si="33"/>
        <v>27245</v>
      </c>
      <c r="I46" s="26">
        <f t="shared" si="33"/>
        <v>0</v>
      </c>
      <c r="J46" s="26">
        <f t="shared" si="33"/>
        <v>0</v>
      </c>
      <c r="K46" s="26">
        <f t="shared" si="33"/>
        <v>0</v>
      </c>
      <c r="L46" s="26">
        <f t="shared" ref="L46" si="34">SUM(L47:L48)</f>
        <v>0</v>
      </c>
      <c r="M46" s="26">
        <f t="shared" ref="M46" si="35">SUM(M47:M48)</f>
        <v>0</v>
      </c>
      <c r="N46" s="26">
        <f t="shared" si="33"/>
        <v>178843</v>
      </c>
      <c r="O46" s="26">
        <f t="shared" si="33"/>
        <v>0</v>
      </c>
      <c r="P46" s="26">
        <f t="shared" si="33"/>
        <v>0</v>
      </c>
    </row>
    <row r="47" spans="1:17" s="3" customFormat="1" ht="30" x14ac:dyDescent="0.25">
      <c r="A47" s="88"/>
      <c r="B47" s="62" t="s">
        <v>13</v>
      </c>
      <c r="C47" s="30" t="s">
        <v>49</v>
      </c>
      <c r="D47" s="24">
        <v>1319270</v>
      </c>
      <c r="E47" s="80"/>
      <c r="F47" s="35">
        <f>SUM(G47:P47)</f>
        <v>178843</v>
      </c>
      <c r="G47" s="31"/>
      <c r="H47" s="31"/>
      <c r="I47" s="31"/>
      <c r="J47" s="31"/>
      <c r="K47" s="31"/>
      <c r="L47" s="31"/>
      <c r="M47" s="53"/>
      <c r="N47" s="31">
        <v>178843</v>
      </c>
      <c r="O47" s="31"/>
      <c r="P47" s="53"/>
    </row>
    <row r="48" spans="1:17" s="3" customFormat="1" ht="30" x14ac:dyDescent="0.25">
      <c r="A48" s="88"/>
      <c r="B48" s="37" t="s">
        <v>72</v>
      </c>
      <c r="C48" s="30" t="s">
        <v>24</v>
      </c>
      <c r="D48" s="27">
        <f t="shared" ref="D48" si="36">+F48</f>
        <v>35745</v>
      </c>
      <c r="E48" s="38"/>
      <c r="F48" s="35">
        <f>SUM(G48:P48)</f>
        <v>35745</v>
      </c>
      <c r="G48" s="31">
        <v>8500</v>
      </c>
      <c r="H48" s="31">
        <v>27245</v>
      </c>
      <c r="I48" s="31"/>
      <c r="J48" s="31"/>
      <c r="K48" s="31"/>
      <c r="L48" s="31"/>
      <c r="M48" s="53"/>
      <c r="N48" s="31"/>
      <c r="O48" s="31"/>
      <c r="P48" s="53"/>
    </row>
    <row r="49" spans="1:16" s="56" customFormat="1" ht="14.25" hidden="1" x14ac:dyDescent="0.2">
      <c r="A49" s="87" t="s">
        <v>50</v>
      </c>
      <c r="B49" s="108" t="s">
        <v>51</v>
      </c>
      <c r="C49" s="25"/>
      <c r="D49" s="26">
        <f t="shared" ref="D49:F49" si="37">+D50</f>
        <v>0</v>
      </c>
      <c r="E49" s="79">
        <f t="shared" si="37"/>
        <v>0</v>
      </c>
      <c r="F49" s="26">
        <f t="shared" si="37"/>
        <v>0</v>
      </c>
      <c r="G49" s="26">
        <f t="shared" ref="G49" si="38">+G50</f>
        <v>0</v>
      </c>
      <c r="H49" s="26">
        <f t="shared" ref="H49:N49" si="39">+H50</f>
        <v>0</v>
      </c>
      <c r="I49" s="26">
        <f t="shared" si="39"/>
        <v>0</v>
      </c>
      <c r="J49" s="26">
        <f t="shared" si="39"/>
        <v>0</v>
      </c>
      <c r="K49" s="26">
        <f t="shared" si="39"/>
        <v>0</v>
      </c>
      <c r="L49" s="26">
        <f t="shared" si="39"/>
        <v>0</v>
      </c>
      <c r="M49" s="26">
        <f>+M50</f>
        <v>0</v>
      </c>
      <c r="N49" s="26">
        <f t="shared" si="39"/>
        <v>0</v>
      </c>
      <c r="O49" s="26">
        <f>+O50</f>
        <v>0</v>
      </c>
      <c r="P49" s="26">
        <f>+P50</f>
        <v>0</v>
      </c>
    </row>
    <row r="50" spans="1:16" s="56" customFormat="1" ht="14.25" hidden="1" x14ac:dyDescent="0.2">
      <c r="A50" s="87"/>
      <c r="B50" s="108" t="s">
        <v>4</v>
      </c>
      <c r="C50" s="25"/>
      <c r="D50" s="26">
        <f>SUM(D51:D53)</f>
        <v>0</v>
      </c>
      <c r="E50" s="79">
        <f t="shared" ref="E50:P50" si="40">SUM(E51:E53)</f>
        <v>0</v>
      </c>
      <c r="F50" s="26">
        <f t="shared" si="40"/>
        <v>0</v>
      </c>
      <c r="G50" s="26">
        <f t="shared" si="40"/>
        <v>0</v>
      </c>
      <c r="H50" s="26">
        <f t="shared" si="40"/>
        <v>0</v>
      </c>
      <c r="I50" s="26">
        <f t="shared" si="40"/>
        <v>0</v>
      </c>
      <c r="J50" s="26">
        <f t="shared" si="40"/>
        <v>0</v>
      </c>
      <c r="K50" s="26">
        <f t="shared" si="40"/>
        <v>0</v>
      </c>
      <c r="L50" s="26">
        <f t="shared" ref="L50" si="41">SUM(L51:L53)</f>
        <v>0</v>
      </c>
      <c r="M50" s="26">
        <f t="shared" ref="M50" si="42">SUM(M51:M53)</f>
        <v>0</v>
      </c>
      <c r="N50" s="26">
        <f t="shared" si="40"/>
        <v>0</v>
      </c>
      <c r="O50" s="26">
        <f t="shared" si="40"/>
        <v>0</v>
      </c>
      <c r="P50" s="26">
        <f t="shared" si="40"/>
        <v>0</v>
      </c>
    </row>
    <row r="51" spans="1:16" s="3" customFormat="1" hidden="1" x14ac:dyDescent="0.25">
      <c r="A51" s="88"/>
      <c r="B51" s="37"/>
      <c r="C51" s="30"/>
      <c r="D51" s="29">
        <f>+F51</f>
        <v>0</v>
      </c>
      <c r="E51" s="80"/>
      <c r="F51" s="35">
        <f>SUM(G51:P51)</f>
        <v>0</v>
      </c>
      <c r="G51" s="31"/>
      <c r="H51" s="31"/>
      <c r="I51" s="31"/>
      <c r="J51" s="31"/>
      <c r="K51" s="31"/>
      <c r="L51" s="31"/>
      <c r="M51" s="53"/>
      <c r="N51" s="31"/>
      <c r="O51" s="31"/>
      <c r="P51" s="53"/>
    </row>
    <row r="52" spans="1:16" s="3" customFormat="1" hidden="1" x14ac:dyDescent="0.25">
      <c r="A52" s="88"/>
      <c r="B52" s="38"/>
      <c r="C52" s="30"/>
      <c r="D52" s="29">
        <f t="shared" ref="D52:D53" si="43">+F52</f>
        <v>0</v>
      </c>
      <c r="E52" s="80"/>
      <c r="F52" s="35">
        <f>SUM(G52:P52)</f>
        <v>0</v>
      </c>
      <c r="G52" s="31"/>
      <c r="H52" s="31"/>
      <c r="I52" s="31"/>
      <c r="J52" s="31"/>
      <c r="K52" s="31"/>
      <c r="L52" s="31"/>
      <c r="M52" s="53"/>
      <c r="N52" s="31"/>
      <c r="O52" s="31"/>
      <c r="P52" s="53"/>
    </row>
    <row r="53" spans="1:16" s="3" customFormat="1" hidden="1" x14ac:dyDescent="0.25">
      <c r="A53" s="88"/>
      <c r="B53" s="38"/>
      <c r="C53" s="30"/>
      <c r="D53" s="29">
        <f t="shared" si="43"/>
        <v>0</v>
      </c>
      <c r="E53" s="80"/>
      <c r="F53" s="35">
        <f>SUM(G53:P53)</f>
        <v>0</v>
      </c>
      <c r="G53" s="31"/>
      <c r="H53" s="31"/>
      <c r="I53" s="31"/>
      <c r="J53" s="31"/>
      <c r="K53" s="31"/>
      <c r="L53" s="31"/>
      <c r="M53" s="53"/>
      <c r="N53" s="31"/>
      <c r="O53" s="31"/>
      <c r="P53" s="53"/>
    </row>
    <row r="54" spans="1:16" s="3" customFormat="1" ht="29.25" x14ac:dyDescent="0.25">
      <c r="A54" s="105">
        <v>5200</v>
      </c>
      <c r="B54" s="107" t="s">
        <v>52</v>
      </c>
      <c r="C54" s="57"/>
      <c r="D54" s="58">
        <f>D55+D60+D88+D98+D142+D176+D201</f>
        <v>16610629</v>
      </c>
      <c r="E54" s="81">
        <f>E55+E60+E88+E98+E142+E176+E201</f>
        <v>1901417</v>
      </c>
      <c r="F54" s="58">
        <f>SUM(G54:P54)</f>
        <v>14588994</v>
      </c>
      <c r="G54" s="58">
        <f t="shared" ref="G54:P54" si="44">G55+G60+G88+G98+G142+G176+G201</f>
        <v>325000</v>
      </c>
      <c r="H54" s="58">
        <f t="shared" si="44"/>
        <v>88072</v>
      </c>
      <c r="I54" s="58">
        <f t="shared" si="44"/>
        <v>0</v>
      </c>
      <c r="J54" s="58">
        <f t="shared" si="44"/>
        <v>377840</v>
      </c>
      <c r="K54" s="58">
        <f t="shared" si="44"/>
        <v>0</v>
      </c>
      <c r="L54" s="58">
        <f t="shared" si="44"/>
        <v>20000</v>
      </c>
      <c r="M54" s="58">
        <f t="shared" ref="M54" si="45">M55+M60+M88+M98+M142+M176+M201</f>
        <v>7000</v>
      </c>
      <c r="N54" s="58">
        <f t="shared" si="44"/>
        <v>1523700</v>
      </c>
      <c r="O54" s="58">
        <f t="shared" si="44"/>
        <v>0</v>
      </c>
      <c r="P54" s="58">
        <f t="shared" si="44"/>
        <v>12247382</v>
      </c>
    </row>
    <row r="55" spans="1:16" s="56" customFormat="1" ht="14.25" x14ac:dyDescent="0.2">
      <c r="A55" s="87" t="s">
        <v>31</v>
      </c>
      <c r="B55" s="108" t="s">
        <v>32</v>
      </c>
      <c r="C55" s="25"/>
      <c r="D55" s="26">
        <f t="shared" ref="D55:P55" si="46">+D56+D58</f>
        <v>42000</v>
      </c>
      <c r="E55" s="79">
        <f t="shared" si="46"/>
        <v>0</v>
      </c>
      <c r="F55" s="26">
        <f t="shared" si="46"/>
        <v>42000</v>
      </c>
      <c r="G55" s="26">
        <f t="shared" si="46"/>
        <v>0</v>
      </c>
      <c r="H55" s="26">
        <f t="shared" si="46"/>
        <v>0</v>
      </c>
      <c r="I55" s="26">
        <f t="shared" si="46"/>
        <v>0</v>
      </c>
      <c r="J55" s="26">
        <f t="shared" si="46"/>
        <v>0</v>
      </c>
      <c r="K55" s="26">
        <f t="shared" si="46"/>
        <v>0</v>
      </c>
      <c r="L55" s="26">
        <f t="shared" ref="L55" si="47">+L56+L58</f>
        <v>0</v>
      </c>
      <c r="M55" s="26">
        <f t="shared" ref="M55" si="48">+M56+M58</f>
        <v>0</v>
      </c>
      <c r="N55" s="26">
        <f t="shared" si="46"/>
        <v>42000</v>
      </c>
      <c r="O55" s="26">
        <f t="shared" si="46"/>
        <v>0</v>
      </c>
      <c r="P55" s="26">
        <f t="shared" si="46"/>
        <v>0</v>
      </c>
    </row>
    <row r="56" spans="1:16" s="56" customFormat="1" ht="14.25" x14ac:dyDescent="0.2">
      <c r="A56" s="90">
        <v>5201</v>
      </c>
      <c r="B56" s="110" t="s">
        <v>53</v>
      </c>
      <c r="C56" s="43"/>
      <c r="D56" s="33">
        <f t="shared" ref="D56:I56" si="49">+D57</f>
        <v>32000</v>
      </c>
      <c r="E56" s="82">
        <f t="shared" si="49"/>
        <v>0</v>
      </c>
      <c r="F56" s="33">
        <f t="shared" si="49"/>
        <v>32000</v>
      </c>
      <c r="G56" s="33">
        <f t="shared" si="49"/>
        <v>0</v>
      </c>
      <c r="H56" s="33">
        <f t="shared" si="49"/>
        <v>0</v>
      </c>
      <c r="I56" s="33">
        <f t="shared" si="49"/>
        <v>0</v>
      </c>
      <c r="J56" s="33">
        <f t="shared" ref="J56:N56" si="50">+J57</f>
        <v>0</v>
      </c>
      <c r="K56" s="33">
        <f t="shared" si="50"/>
        <v>0</v>
      </c>
      <c r="L56" s="33">
        <f t="shared" si="50"/>
        <v>0</v>
      </c>
      <c r="M56" s="33">
        <f>+M57</f>
        <v>0</v>
      </c>
      <c r="N56" s="33">
        <f t="shared" si="50"/>
        <v>32000</v>
      </c>
      <c r="O56" s="33">
        <f>+O57</f>
        <v>0</v>
      </c>
      <c r="P56" s="33">
        <f>+P57</f>
        <v>0</v>
      </c>
    </row>
    <row r="57" spans="1:16" s="3" customFormat="1" x14ac:dyDescent="0.25">
      <c r="A57" s="91"/>
      <c r="B57" s="61" t="s">
        <v>132</v>
      </c>
      <c r="C57" s="30" t="s">
        <v>80</v>
      </c>
      <c r="D57" s="31">
        <f>+F57</f>
        <v>32000</v>
      </c>
      <c r="E57" s="83"/>
      <c r="F57" s="35">
        <f>+N57</f>
        <v>32000</v>
      </c>
      <c r="G57" s="35"/>
      <c r="H57" s="35"/>
      <c r="I57" s="35"/>
      <c r="J57" s="35"/>
      <c r="K57" s="35"/>
      <c r="L57" s="35"/>
      <c r="M57" s="36"/>
      <c r="N57" s="35">
        <v>32000</v>
      </c>
      <c r="O57" s="35"/>
      <c r="P57" s="36"/>
    </row>
    <row r="58" spans="1:16" s="56" customFormat="1" ht="28.5" x14ac:dyDescent="0.2">
      <c r="A58" s="90">
        <v>5203</v>
      </c>
      <c r="B58" s="110" t="s">
        <v>55</v>
      </c>
      <c r="C58" s="43"/>
      <c r="D58" s="33">
        <f t="shared" ref="D58:I58" si="51">+D59</f>
        <v>10000</v>
      </c>
      <c r="E58" s="82">
        <f t="shared" si="51"/>
        <v>0</v>
      </c>
      <c r="F58" s="33">
        <f t="shared" si="51"/>
        <v>10000</v>
      </c>
      <c r="G58" s="33">
        <f t="shared" si="51"/>
        <v>0</v>
      </c>
      <c r="H58" s="33">
        <f t="shared" si="51"/>
        <v>0</v>
      </c>
      <c r="I58" s="33">
        <f t="shared" si="51"/>
        <v>0</v>
      </c>
      <c r="J58" s="33">
        <f t="shared" ref="J58:N58" si="52">+J59</f>
        <v>0</v>
      </c>
      <c r="K58" s="33">
        <f t="shared" si="52"/>
        <v>0</v>
      </c>
      <c r="L58" s="33">
        <f t="shared" si="52"/>
        <v>0</v>
      </c>
      <c r="M58" s="33">
        <f>+M59</f>
        <v>0</v>
      </c>
      <c r="N58" s="33">
        <f t="shared" si="52"/>
        <v>10000</v>
      </c>
      <c r="O58" s="33">
        <f>+O59</f>
        <v>0</v>
      </c>
      <c r="P58" s="33">
        <f>+P59</f>
        <v>0</v>
      </c>
    </row>
    <row r="59" spans="1:16" s="3" customFormat="1" x14ac:dyDescent="0.25">
      <c r="A59" s="91"/>
      <c r="B59" s="61" t="s">
        <v>17</v>
      </c>
      <c r="C59" s="30" t="s">
        <v>80</v>
      </c>
      <c r="D59" s="31">
        <f>+N59</f>
        <v>10000</v>
      </c>
      <c r="E59" s="83"/>
      <c r="F59" s="35">
        <f>+N59</f>
        <v>10000</v>
      </c>
      <c r="G59" s="35"/>
      <c r="H59" s="35"/>
      <c r="I59" s="35"/>
      <c r="J59" s="35"/>
      <c r="K59" s="35"/>
      <c r="L59" s="35"/>
      <c r="M59" s="36"/>
      <c r="N59" s="35">
        <v>10000</v>
      </c>
      <c r="O59" s="35"/>
      <c r="P59" s="36"/>
    </row>
    <row r="60" spans="1:16" s="56" customFormat="1" ht="15.75" customHeight="1" x14ac:dyDescent="0.2">
      <c r="A60" s="92" t="s">
        <v>39</v>
      </c>
      <c r="B60" s="112" t="s">
        <v>40</v>
      </c>
      <c r="C60" s="25"/>
      <c r="D60" s="26">
        <f>+D61+D70+D73+D75+D85+D68</f>
        <v>137150</v>
      </c>
      <c r="E60" s="79">
        <f t="shared" ref="E60:P60" si="53">+E61+E70+E73+E75+E85+E68</f>
        <v>0</v>
      </c>
      <c r="F60" s="26">
        <f t="shared" si="53"/>
        <v>137150</v>
      </c>
      <c r="G60" s="26">
        <f t="shared" si="53"/>
        <v>0</v>
      </c>
      <c r="H60" s="26">
        <f t="shared" si="53"/>
        <v>0</v>
      </c>
      <c r="I60" s="26">
        <f t="shared" si="53"/>
        <v>0</v>
      </c>
      <c r="J60" s="26">
        <f t="shared" si="53"/>
        <v>0</v>
      </c>
      <c r="K60" s="26">
        <f t="shared" si="53"/>
        <v>0</v>
      </c>
      <c r="L60" s="26">
        <f t="shared" ref="L60" si="54">+L61+L70+L73+L75+L85+L68</f>
        <v>0</v>
      </c>
      <c r="M60" s="26">
        <f t="shared" ref="M60" si="55">+M61+M70+M73+M75+M85+M68</f>
        <v>0</v>
      </c>
      <c r="N60" s="26">
        <f t="shared" si="53"/>
        <v>137150</v>
      </c>
      <c r="O60" s="26">
        <f t="shared" si="53"/>
        <v>0</v>
      </c>
      <c r="P60" s="26">
        <f t="shared" si="53"/>
        <v>0</v>
      </c>
    </row>
    <row r="61" spans="1:16" s="56" customFormat="1" ht="14.25" x14ac:dyDescent="0.2">
      <c r="A61" s="90">
        <v>5201</v>
      </c>
      <c r="B61" s="110" t="s">
        <v>53</v>
      </c>
      <c r="C61" s="43"/>
      <c r="D61" s="33">
        <f>SUM(D62:D67)</f>
        <v>40800</v>
      </c>
      <c r="E61" s="82">
        <f t="shared" ref="E61:P61" si="56">SUM(E62:E67)</f>
        <v>0</v>
      </c>
      <c r="F61" s="33">
        <f t="shared" si="56"/>
        <v>40800</v>
      </c>
      <c r="G61" s="33">
        <f t="shared" si="56"/>
        <v>0</v>
      </c>
      <c r="H61" s="33">
        <f t="shared" si="56"/>
        <v>0</v>
      </c>
      <c r="I61" s="33">
        <f t="shared" si="56"/>
        <v>0</v>
      </c>
      <c r="J61" s="33">
        <f t="shared" si="56"/>
        <v>0</v>
      </c>
      <c r="K61" s="33">
        <f t="shared" si="56"/>
        <v>0</v>
      </c>
      <c r="L61" s="33">
        <f t="shared" ref="L61" si="57">SUM(L62:L67)</f>
        <v>0</v>
      </c>
      <c r="M61" s="33">
        <f t="shared" ref="M61" si="58">SUM(M62:M67)</f>
        <v>0</v>
      </c>
      <c r="N61" s="33">
        <f t="shared" si="56"/>
        <v>40800</v>
      </c>
      <c r="O61" s="33">
        <f t="shared" si="56"/>
        <v>0</v>
      </c>
      <c r="P61" s="33">
        <f t="shared" si="56"/>
        <v>0</v>
      </c>
    </row>
    <row r="62" spans="1:16" s="3" customFormat="1" ht="30" x14ac:dyDescent="0.25">
      <c r="A62" s="93"/>
      <c r="B62" s="102" t="s">
        <v>178</v>
      </c>
      <c r="C62" s="30" t="s">
        <v>80</v>
      </c>
      <c r="D62" s="27">
        <f t="shared" ref="D62:D66" si="59">+F62</f>
        <v>8800</v>
      </c>
      <c r="E62" s="80"/>
      <c r="F62" s="35">
        <f>SUM(G62:P62)</f>
        <v>8800</v>
      </c>
      <c r="G62" s="31"/>
      <c r="H62" s="31"/>
      <c r="I62" s="31"/>
      <c r="J62" s="31"/>
      <c r="K62" s="31"/>
      <c r="L62" s="31"/>
      <c r="M62" s="53"/>
      <c r="N62" s="31">
        <v>8800</v>
      </c>
      <c r="O62" s="31"/>
      <c r="P62" s="53"/>
    </row>
    <row r="63" spans="1:16" s="3" customFormat="1" x14ac:dyDescent="0.25">
      <c r="A63" s="93"/>
      <c r="B63" s="29" t="s">
        <v>86</v>
      </c>
      <c r="C63" s="30" t="s">
        <v>80</v>
      </c>
      <c r="D63" s="27">
        <f t="shared" si="59"/>
        <v>1400</v>
      </c>
      <c r="E63" s="80"/>
      <c r="F63" s="35">
        <f>SUM(G63:P63)</f>
        <v>1400</v>
      </c>
      <c r="G63" s="31"/>
      <c r="H63" s="31"/>
      <c r="I63" s="31"/>
      <c r="J63" s="31"/>
      <c r="K63" s="31"/>
      <c r="L63" s="31"/>
      <c r="M63" s="53"/>
      <c r="N63" s="31">
        <v>1400</v>
      </c>
      <c r="O63" s="31"/>
      <c r="P63" s="53"/>
    </row>
    <row r="64" spans="1:16" s="3" customFormat="1" ht="30" x14ac:dyDescent="0.25">
      <c r="A64" s="93"/>
      <c r="B64" s="29" t="s">
        <v>87</v>
      </c>
      <c r="C64" s="30" t="s">
        <v>80</v>
      </c>
      <c r="D64" s="27">
        <f t="shared" si="59"/>
        <v>600</v>
      </c>
      <c r="E64" s="80"/>
      <c r="F64" s="35">
        <f>SUM(G64:P64)</f>
        <v>600</v>
      </c>
      <c r="G64" s="31"/>
      <c r="H64" s="31"/>
      <c r="I64" s="31"/>
      <c r="J64" s="31"/>
      <c r="K64" s="31"/>
      <c r="L64" s="31"/>
      <c r="M64" s="53"/>
      <c r="N64" s="31">
        <v>600</v>
      </c>
      <c r="O64" s="31"/>
      <c r="P64" s="53"/>
    </row>
    <row r="65" spans="1:16" s="3" customFormat="1" x14ac:dyDescent="0.25">
      <c r="A65" s="93"/>
      <c r="B65" s="29" t="s">
        <v>121</v>
      </c>
      <c r="C65" s="30" t="s">
        <v>80</v>
      </c>
      <c r="D65" s="27">
        <f t="shared" ref="D65" si="60">+F65</f>
        <v>20000</v>
      </c>
      <c r="E65" s="80"/>
      <c r="F65" s="35">
        <f>SUM(G65:P65)</f>
        <v>20000</v>
      </c>
      <c r="G65" s="31"/>
      <c r="H65" s="31"/>
      <c r="I65" s="31"/>
      <c r="J65" s="31"/>
      <c r="K65" s="31"/>
      <c r="L65" s="31"/>
      <c r="M65" s="53"/>
      <c r="N65" s="31">
        <v>20000</v>
      </c>
      <c r="O65" s="31"/>
      <c r="P65" s="53"/>
    </row>
    <row r="66" spans="1:16" s="3" customFormat="1" ht="15" customHeight="1" x14ac:dyDescent="0.25">
      <c r="A66" s="93"/>
      <c r="B66" s="37" t="s">
        <v>120</v>
      </c>
      <c r="C66" s="30" t="s">
        <v>80</v>
      </c>
      <c r="D66" s="27">
        <f t="shared" si="59"/>
        <v>10000</v>
      </c>
      <c r="E66" s="80"/>
      <c r="F66" s="35">
        <f>SUM(G66:P66)</f>
        <v>10000</v>
      </c>
      <c r="G66" s="31"/>
      <c r="H66" s="31"/>
      <c r="I66" s="31"/>
      <c r="J66" s="31"/>
      <c r="K66" s="31"/>
      <c r="L66" s="31"/>
      <c r="M66" s="53"/>
      <c r="N66" s="31">
        <v>10000</v>
      </c>
      <c r="O66" s="31"/>
      <c r="P66" s="53"/>
    </row>
    <row r="67" spans="1:16" s="72" customFormat="1" hidden="1" x14ac:dyDescent="0.25">
      <c r="A67" s="91"/>
      <c r="B67" s="64"/>
      <c r="C67" s="23"/>
      <c r="D67" s="24"/>
      <c r="E67" s="83"/>
      <c r="F67" s="35"/>
      <c r="G67" s="35"/>
      <c r="H67" s="35"/>
      <c r="I67" s="35"/>
      <c r="J67" s="35"/>
      <c r="K67" s="35"/>
      <c r="L67" s="35"/>
      <c r="M67" s="36"/>
      <c r="N67" s="35"/>
      <c r="O67" s="35"/>
      <c r="P67" s="36"/>
    </row>
    <row r="68" spans="1:16" s="56" customFormat="1" ht="14.25" hidden="1" x14ac:dyDescent="0.2">
      <c r="A68" s="90">
        <v>5202</v>
      </c>
      <c r="B68" s="110" t="s">
        <v>77</v>
      </c>
      <c r="C68" s="43"/>
      <c r="D68" s="33">
        <f t="shared" ref="D68:N68" si="61">+D69</f>
        <v>0</v>
      </c>
      <c r="E68" s="82">
        <f t="shared" si="61"/>
        <v>0</v>
      </c>
      <c r="F68" s="33">
        <f t="shared" si="61"/>
        <v>0</v>
      </c>
      <c r="G68" s="33">
        <f t="shared" si="61"/>
        <v>0</v>
      </c>
      <c r="H68" s="33">
        <f t="shared" si="61"/>
        <v>0</v>
      </c>
      <c r="I68" s="33">
        <f t="shared" si="61"/>
        <v>0</v>
      </c>
      <c r="J68" s="33">
        <f t="shared" si="61"/>
        <v>0</v>
      </c>
      <c r="K68" s="33">
        <f t="shared" si="61"/>
        <v>0</v>
      </c>
      <c r="L68" s="33">
        <f t="shared" si="61"/>
        <v>0</v>
      </c>
      <c r="M68" s="33">
        <f>+M69</f>
        <v>0</v>
      </c>
      <c r="N68" s="33">
        <f t="shared" si="61"/>
        <v>0</v>
      </c>
      <c r="O68" s="33">
        <f>+O69</f>
        <v>0</v>
      </c>
      <c r="P68" s="33">
        <f>+P69</f>
        <v>0</v>
      </c>
    </row>
    <row r="69" spans="1:16" ht="15" hidden="1" customHeight="1" x14ac:dyDescent="0.25">
      <c r="A69" s="88"/>
      <c r="B69" s="37"/>
      <c r="C69" s="23"/>
      <c r="D69" s="24"/>
      <c r="E69" s="38"/>
      <c r="F69" s="35">
        <f>SUM(G69:P69)</f>
        <v>0</v>
      </c>
      <c r="G69" s="35"/>
      <c r="H69" s="35"/>
      <c r="I69" s="35"/>
      <c r="J69" s="35"/>
      <c r="K69" s="35"/>
      <c r="L69" s="35"/>
      <c r="M69" s="36"/>
      <c r="N69" s="35"/>
      <c r="O69" s="35"/>
      <c r="P69" s="36"/>
    </row>
    <row r="70" spans="1:16" s="56" customFormat="1" ht="28.5" x14ac:dyDescent="0.2">
      <c r="A70" s="90">
        <v>5203</v>
      </c>
      <c r="B70" s="110" t="s">
        <v>55</v>
      </c>
      <c r="C70" s="43"/>
      <c r="D70" s="33">
        <f t="shared" ref="D70:P70" si="62">SUM(D71:D72)</f>
        <v>64600</v>
      </c>
      <c r="E70" s="82">
        <f t="shared" si="62"/>
        <v>0</v>
      </c>
      <c r="F70" s="33">
        <f t="shared" si="62"/>
        <v>64600</v>
      </c>
      <c r="G70" s="33">
        <f t="shared" si="62"/>
        <v>0</v>
      </c>
      <c r="H70" s="33">
        <f t="shared" si="62"/>
        <v>0</v>
      </c>
      <c r="I70" s="33">
        <f t="shared" si="62"/>
        <v>0</v>
      </c>
      <c r="J70" s="33">
        <f t="shared" si="62"/>
        <v>0</v>
      </c>
      <c r="K70" s="33">
        <f t="shared" si="62"/>
        <v>0</v>
      </c>
      <c r="L70" s="33">
        <f t="shared" ref="L70" si="63">SUM(L71:L72)</f>
        <v>0</v>
      </c>
      <c r="M70" s="33">
        <f t="shared" ref="M70" si="64">SUM(M71:M72)</f>
        <v>0</v>
      </c>
      <c r="N70" s="33">
        <f t="shared" si="62"/>
        <v>64600</v>
      </c>
      <c r="O70" s="33">
        <f t="shared" si="62"/>
        <v>0</v>
      </c>
      <c r="P70" s="33">
        <f t="shared" si="62"/>
        <v>0</v>
      </c>
    </row>
    <row r="71" spans="1:16" s="3" customFormat="1" x14ac:dyDescent="0.25">
      <c r="A71" s="93"/>
      <c r="B71" s="29" t="s">
        <v>88</v>
      </c>
      <c r="C71" s="30" t="s">
        <v>80</v>
      </c>
      <c r="D71" s="27">
        <f>+F71</f>
        <v>4600</v>
      </c>
      <c r="E71" s="80"/>
      <c r="F71" s="35">
        <f>SUM(G71:P71)</f>
        <v>4600</v>
      </c>
      <c r="G71" s="31"/>
      <c r="H71" s="31"/>
      <c r="I71" s="31"/>
      <c r="J71" s="31"/>
      <c r="K71" s="31"/>
      <c r="L71" s="31"/>
      <c r="M71" s="53"/>
      <c r="N71" s="31">
        <v>4600</v>
      </c>
      <c r="O71" s="31"/>
      <c r="P71" s="53"/>
    </row>
    <row r="72" spans="1:16" s="3" customFormat="1" x14ac:dyDescent="0.25">
      <c r="A72" s="93"/>
      <c r="B72" s="37" t="s">
        <v>122</v>
      </c>
      <c r="C72" s="30" t="s">
        <v>123</v>
      </c>
      <c r="D72" s="27">
        <f>+F72</f>
        <v>60000</v>
      </c>
      <c r="E72" s="80"/>
      <c r="F72" s="35">
        <f>SUM(G72:P72)</f>
        <v>60000</v>
      </c>
      <c r="G72" s="31"/>
      <c r="H72" s="31"/>
      <c r="I72" s="31"/>
      <c r="J72" s="31"/>
      <c r="K72" s="31"/>
      <c r="L72" s="31"/>
      <c r="M72" s="53"/>
      <c r="N72" s="31">
        <v>60000</v>
      </c>
      <c r="O72" s="31"/>
      <c r="P72" s="53"/>
    </row>
    <row r="73" spans="1:16" s="49" customFormat="1" ht="14.25" x14ac:dyDescent="0.2">
      <c r="A73" s="90">
        <v>5204</v>
      </c>
      <c r="B73" s="110" t="s">
        <v>56</v>
      </c>
      <c r="C73" s="43"/>
      <c r="D73" s="33">
        <f t="shared" ref="D73:P73" si="65">SUM(D74:D74)</f>
        <v>15000</v>
      </c>
      <c r="E73" s="82">
        <f t="shared" si="65"/>
        <v>0</v>
      </c>
      <c r="F73" s="33">
        <f t="shared" si="65"/>
        <v>15000</v>
      </c>
      <c r="G73" s="33">
        <f t="shared" si="65"/>
        <v>0</v>
      </c>
      <c r="H73" s="33">
        <f t="shared" si="65"/>
        <v>0</v>
      </c>
      <c r="I73" s="33">
        <f t="shared" si="65"/>
        <v>0</v>
      </c>
      <c r="J73" s="33">
        <f t="shared" si="65"/>
        <v>0</v>
      </c>
      <c r="K73" s="33">
        <f t="shared" si="65"/>
        <v>0</v>
      </c>
      <c r="L73" s="33">
        <f t="shared" si="65"/>
        <v>0</v>
      </c>
      <c r="M73" s="33">
        <f t="shared" si="65"/>
        <v>0</v>
      </c>
      <c r="N73" s="33">
        <f t="shared" si="65"/>
        <v>15000</v>
      </c>
      <c r="O73" s="33">
        <f t="shared" si="65"/>
        <v>0</v>
      </c>
      <c r="P73" s="33">
        <f t="shared" si="65"/>
        <v>0</v>
      </c>
    </row>
    <row r="74" spans="1:16" ht="18" customHeight="1" x14ac:dyDescent="0.25">
      <c r="A74" s="93"/>
      <c r="B74" s="29" t="s">
        <v>89</v>
      </c>
      <c r="C74" s="30" t="s">
        <v>80</v>
      </c>
      <c r="D74" s="27">
        <f>+F74</f>
        <v>15000</v>
      </c>
      <c r="E74" s="80"/>
      <c r="F74" s="35">
        <f>SUM(G74:P74)</f>
        <v>15000</v>
      </c>
      <c r="G74" s="31"/>
      <c r="H74" s="31"/>
      <c r="I74" s="31"/>
      <c r="J74" s="31"/>
      <c r="K74" s="31"/>
      <c r="L74" s="31"/>
      <c r="M74" s="53"/>
      <c r="N74" s="31">
        <v>15000</v>
      </c>
      <c r="O74" s="31"/>
      <c r="P74" s="53"/>
    </row>
    <row r="75" spans="1:16" s="49" customFormat="1" ht="14.25" x14ac:dyDescent="0.2">
      <c r="A75" s="90">
        <v>5205</v>
      </c>
      <c r="B75" s="110" t="s">
        <v>57</v>
      </c>
      <c r="C75" s="43"/>
      <c r="D75" s="33">
        <f t="shared" ref="D75:P75" si="66">SUM(D76:D84)</f>
        <v>16750</v>
      </c>
      <c r="E75" s="82">
        <f t="shared" si="66"/>
        <v>0</v>
      </c>
      <c r="F75" s="33">
        <f t="shared" si="66"/>
        <v>16750</v>
      </c>
      <c r="G75" s="33">
        <f t="shared" si="66"/>
        <v>0</v>
      </c>
      <c r="H75" s="33">
        <f t="shared" si="66"/>
        <v>0</v>
      </c>
      <c r="I75" s="33">
        <f t="shared" si="66"/>
        <v>0</v>
      </c>
      <c r="J75" s="33">
        <f t="shared" si="66"/>
        <v>0</v>
      </c>
      <c r="K75" s="33">
        <f t="shared" si="66"/>
        <v>0</v>
      </c>
      <c r="L75" s="33">
        <f t="shared" ref="L75" si="67">SUM(L76:L84)</f>
        <v>0</v>
      </c>
      <c r="M75" s="33">
        <f t="shared" ref="M75" si="68">SUM(M76:M84)</f>
        <v>0</v>
      </c>
      <c r="N75" s="33">
        <f t="shared" si="66"/>
        <v>16750</v>
      </c>
      <c r="O75" s="33">
        <f t="shared" si="66"/>
        <v>0</v>
      </c>
      <c r="P75" s="33">
        <f t="shared" si="66"/>
        <v>0</v>
      </c>
    </row>
    <row r="76" spans="1:16" x14ac:dyDescent="0.25">
      <c r="A76" s="93"/>
      <c r="B76" s="102" t="s">
        <v>129</v>
      </c>
      <c r="C76" s="30" t="s">
        <v>80</v>
      </c>
      <c r="D76" s="27">
        <f t="shared" ref="D76:D81" si="69">+F76</f>
        <v>700</v>
      </c>
      <c r="E76" s="80"/>
      <c r="F76" s="35">
        <f t="shared" ref="F76:F84" si="70">SUM(G76:P76)</f>
        <v>700</v>
      </c>
      <c r="G76" s="31"/>
      <c r="H76" s="31"/>
      <c r="I76" s="31"/>
      <c r="J76" s="31"/>
      <c r="K76" s="31"/>
      <c r="L76" s="31"/>
      <c r="M76" s="53"/>
      <c r="N76" s="31">
        <v>700</v>
      </c>
      <c r="O76" s="31"/>
      <c r="P76" s="53"/>
    </row>
    <row r="77" spans="1:16" x14ac:dyDescent="0.25">
      <c r="A77" s="93"/>
      <c r="B77" s="102" t="s">
        <v>133</v>
      </c>
      <c r="C77" s="30" t="s">
        <v>80</v>
      </c>
      <c r="D77" s="27">
        <f t="shared" si="69"/>
        <v>750</v>
      </c>
      <c r="E77" s="80"/>
      <c r="F77" s="35">
        <f t="shared" si="70"/>
        <v>750</v>
      </c>
      <c r="G77" s="31"/>
      <c r="H77" s="31"/>
      <c r="I77" s="31"/>
      <c r="J77" s="31"/>
      <c r="K77" s="31"/>
      <c r="L77" s="31"/>
      <c r="M77" s="53"/>
      <c r="N77" s="31">
        <v>750</v>
      </c>
      <c r="O77" s="31"/>
      <c r="P77" s="53"/>
    </row>
    <row r="78" spans="1:16" ht="15" customHeight="1" x14ac:dyDescent="0.25">
      <c r="A78" s="93"/>
      <c r="B78" s="29" t="s">
        <v>90</v>
      </c>
      <c r="C78" s="30" t="s">
        <v>80</v>
      </c>
      <c r="D78" s="27">
        <f t="shared" si="69"/>
        <v>3900</v>
      </c>
      <c r="E78" s="80"/>
      <c r="F78" s="35">
        <f t="shared" si="70"/>
        <v>3900</v>
      </c>
      <c r="G78" s="31"/>
      <c r="H78" s="31"/>
      <c r="I78" s="31"/>
      <c r="J78" s="31"/>
      <c r="K78" s="31"/>
      <c r="L78" s="31"/>
      <c r="M78" s="53"/>
      <c r="N78" s="31">
        <v>3900</v>
      </c>
      <c r="O78" s="31"/>
      <c r="P78" s="53"/>
    </row>
    <row r="79" spans="1:16" x14ac:dyDescent="0.25">
      <c r="A79" s="93"/>
      <c r="B79" s="29" t="s">
        <v>91</v>
      </c>
      <c r="C79" s="30" t="s">
        <v>80</v>
      </c>
      <c r="D79" s="27">
        <f t="shared" si="69"/>
        <v>6800</v>
      </c>
      <c r="E79" s="80"/>
      <c r="F79" s="35">
        <f t="shared" si="70"/>
        <v>6800</v>
      </c>
      <c r="G79" s="31"/>
      <c r="H79" s="31"/>
      <c r="I79" s="31"/>
      <c r="J79" s="31"/>
      <c r="K79" s="31"/>
      <c r="L79" s="31"/>
      <c r="M79" s="53"/>
      <c r="N79" s="31">
        <v>6800</v>
      </c>
      <c r="O79" s="31"/>
      <c r="P79" s="53"/>
    </row>
    <row r="80" spans="1:16" x14ac:dyDescent="0.25">
      <c r="A80" s="93"/>
      <c r="B80" s="29" t="s">
        <v>92</v>
      </c>
      <c r="C80" s="30" t="s">
        <v>80</v>
      </c>
      <c r="D80" s="27">
        <f t="shared" si="69"/>
        <v>2800</v>
      </c>
      <c r="E80" s="80"/>
      <c r="F80" s="35">
        <f t="shared" si="70"/>
        <v>2800</v>
      </c>
      <c r="G80" s="31"/>
      <c r="H80" s="31"/>
      <c r="I80" s="31"/>
      <c r="J80" s="31"/>
      <c r="K80" s="31"/>
      <c r="L80" s="31"/>
      <c r="M80" s="53"/>
      <c r="N80" s="31">
        <v>2800</v>
      </c>
      <c r="O80" s="31"/>
      <c r="P80" s="53"/>
    </row>
    <row r="81" spans="1:16" x14ac:dyDescent="0.25">
      <c r="A81" s="93"/>
      <c r="B81" s="38" t="s">
        <v>93</v>
      </c>
      <c r="C81" s="30" t="s">
        <v>80</v>
      </c>
      <c r="D81" s="27">
        <f t="shared" si="69"/>
        <v>1800</v>
      </c>
      <c r="E81" s="80"/>
      <c r="F81" s="35">
        <f t="shared" si="70"/>
        <v>1800</v>
      </c>
      <c r="G81" s="31"/>
      <c r="H81" s="31"/>
      <c r="I81" s="31"/>
      <c r="J81" s="31"/>
      <c r="K81" s="31"/>
      <c r="L81" s="31"/>
      <c r="M81" s="53"/>
      <c r="N81" s="31">
        <v>1800</v>
      </c>
      <c r="O81" s="31"/>
      <c r="P81" s="53"/>
    </row>
    <row r="82" spans="1:16" hidden="1" x14ac:dyDescent="0.25">
      <c r="A82" s="93"/>
      <c r="B82" s="37"/>
      <c r="C82" s="30"/>
      <c r="D82" s="27">
        <f t="shared" ref="D82" si="71">+F82</f>
        <v>0</v>
      </c>
      <c r="E82" s="80"/>
      <c r="F82" s="35">
        <f t="shared" si="70"/>
        <v>0</v>
      </c>
      <c r="G82" s="31"/>
      <c r="H82" s="31"/>
      <c r="I82" s="31"/>
      <c r="J82" s="31"/>
      <c r="K82" s="31"/>
      <c r="L82" s="31"/>
      <c r="M82" s="53"/>
      <c r="N82" s="31"/>
      <c r="O82" s="31"/>
      <c r="P82" s="53"/>
    </row>
    <row r="83" spans="1:16" hidden="1" x14ac:dyDescent="0.25">
      <c r="A83" s="93"/>
      <c r="B83" s="37"/>
      <c r="C83" s="30"/>
      <c r="D83" s="27">
        <f>+F83</f>
        <v>0</v>
      </c>
      <c r="E83" s="80"/>
      <c r="F83" s="35">
        <f t="shared" si="70"/>
        <v>0</v>
      </c>
      <c r="G83" s="31"/>
      <c r="H83" s="31"/>
      <c r="I83" s="31"/>
      <c r="J83" s="31"/>
      <c r="K83" s="31"/>
      <c r="L83" s="31"/>
      <c r="M83" s="53"/>
      <c r="N83" s="31"/>
      <c r="O83" s="31"/>
      <c r="P83" s="53"/>
    </row>
    <row r="84" spans="1:16" hidden="1" x14ac:dyDescent="0.25">
      <c r="A84" s="93"/>
      <c r="B84" s="63"/>
      <c r="C84" s="23"/>
      <c r="D84" s="24"/>
      <c r="E84" s="38"/>
      <c r="F84" s="35">
        <f t="shared" si="70"/>
        <v>0</v>
      </c>
      <c r="G84" s="35"/>
      <c r="H84" s="35"/>
      <c r="I84" s="35"/>
      <c r="J84" s="35"/>
      <c r="K84" s="35"/>
      <c r="L84" s="35"/>
      <c r="M84" s="36"/>
      <c r="N84" s="35"/>
      <c r="O84" s="35"/>
      <c r="P84" s="36"/>
    </row>
    <row r="85" spans="1:16" s="49" customFormat="1" ht="28.5" hidden="1" x14ac:dyDescent="0.2">
      <c r="A85" s="90">
        <v>5206</v>
      </c>
      <c r="B85" s="110" t="s">
        <v>58</v>
      </c>
      <c r="C85" s="43"/>
      <c r="D85" s="33">
        <f>+D86</f>
        <v>0</v>
      </c>
      <c r="E85" s="82">
        <f t="shared" ref="E85:F86" si="72">+E86</f>
        <v>0</v>
      </c>
      <c r="F85" s="33">
        <f t="shared" si="72"/>
        <v>0</v>
      </c>
      <c r="G85" s="33">
        <f t="shared" ref="G85:G86" si="73">+G86</f>
        <v>0</v>
      </c>
      <c r="H85" s="33">
        <f t="shared" ref="H85:N86" si="74">+H86</f>
        <v>0</v>
      </c>
      <c r="I85" s="33">
        <f t="shared" si="74"/>
        <v>0</v>
      </c>
      <c r="J85" s="33">
        <f t="shared" si="74"/>
        <v>0</v>
      </c>
      <c r="K85" s="33">
        <f t="shared" si="74"/>
        <v>0</v>
      </c>
      <c r="L85" s="33">
        <f t="shared" si="74"/>
        <v>0</v>
      </c>
      <c r="M85" s="33">
        <f>+M86</f>
        <v>0</v>
      </c>
      <c r="N85" s="33">
        <f t="shared" si="74"/>
        <v>0</v>
      </c>
      <c r="O85" s="33">
        <f>+O86</f>
        <v>0</v>
      </c>
      <c r="P85" s="33">
        <f>+P86</f>
        <v>0</v>
      </c>
    </row>
    <row r="86" spans="1:16" hidden="1" x14ac:dyDescent="0.25">
      <c r="A86" s="91"/>
      <c r="B86" s="113" t="s">
        <v>0</v>
      </c>
      <c r="C86" s="24"/>
      <c r="D86" s="28">
        <f>+D87</f>
        <v>0</v>
      </c>
      <c r="E86" s="84">
        <f t="shared" si="72"/>
        <v>0</v>
      </c>
      <c r="F86" s="28">
        <f t="shared" si="72"/>
        <v>0</v>
      </c>
      <c r="G86" s="28">
        <f t="shared" si="73"/>
        <v>0</v>
      </c>
      <c r="H86" s="28">
        <f t="shared" si="74"/>
        <v>0</v>
      </c>
      <c r="I86" s="28">
        <f t="shared" si="74"/>
        <v>0</v>
      </c>
      <c r="J86" s="28">
        <f t="shared" si="74"/>
        <v>0</v>
      </c>
      <c r="K86" s="28">
        <f t="shared" si="74"/>
        <v>0</v>
      </c>
      <c r="L86" s="28">
        <f t="shared" si="74"/>
        <v>0</v>
      </c>
      <c r="M86" s="28">
        <f>+M87</f>
        <v>0</v>
      </c>
      <c r="N86" s="28">
        <f t="shared" si="74"/>
        <v>0</v>
      </c>
      <c r="O86" s="28">
        <f>+O87</f>
        <v>0</v>
      </c>
      <c r="P86" s="28">
        <f>+P87</f>
        <v>0</v>
      </c>
    </row>
    <row r="87" spans="1:16" s="72" customFormat="1" hidden="1" x14ac:dyDescent="0.25">
      <c r="A87" s="91"/>
      <c r="B87" s="37"/>
      <c r="C87" s="23"/>
      <c r="D87" s="24"/>
      <c r="E87" s="38"/>
      <c r="F87" s="35"/>
      <c r="G87" s="35"/>
      <c r="H87" s="35"/>
      <c r="I87" s="35"/>
      <c r="J87" s="35"/>
      <c r="K87" s="35"/>
      <c r="L87" s="35"/>
      <c r="M87" s="36"/>
      <c r="N87" s="35"/>
      <c r="O87" s="35"/>
      <c r="P87" s="36"/>
    </row>
    <row r="88" spans="1:16" x14ac:dyDescent="0.25">
      <c r="A88" s="93" t="s">
        <v>41</v>
      </c>
      <c r="B88" s="114" t="s">
        <v>42</v>
      </c>
      <c r="C88" s="25"/>
      <c r="D88" s="26">
        <f t="shared" ref="D88:P88" si="75">+D95+D92+D89</f>
        <v>29000</v>
      </c>
      <c r="E88" s="26">
        <f t="shared" si="75"/>
        <v>0</v>
      </c>
      <c r="F88" s="26">
        <f t="shared" si="75"/>
        <v>29000</v>
      </c>
      <c r="G88" s="26">
        <f t="shared" si="75"/>
        <v>0</v>
      </c>
      <c r="H88" s="26">
        <f t="shared" si="75"/>
        <v>0</v>
      </c>
      <c r="I88" s="26">
        <f t="shared" si="75"/>
        <v>0</v>
      </c>
      <c r="J88" s="26">
        <f t="shared" si="75"/>
        <v>29000</v>
      </c>
      <c r="K88" s="26">
        <f t="shared" si="75"/>
        <v>0</v>
      </c>
      <c r="L88" s="26">
        <f t="shared" si="75"/>
        <v>0</v>
      </c>
      <c r="M88" s="26">
        <f t="shared" ref="M88" si="76">+M95+M92+M89</f>
        <v>0</v>
      </c>
      <c r="N88" s="26">
        <f t="shared" si="75"/>
        <v>0</v>
      </c>
      <c r="O88" s="26">
        <f t="shared" si="75"/>
        <v>0</v>
      </c>
      <c r="P88" s="26">
        <f t="shared" si="75"/>
        <v>0</v>
      </c>
    </row>
    <row r="89" spans="1:16" s="49" customFormat="1" ht="14.25" x14ac:dyDescent="0.2">
      <c r="A89" s="90">
        <v>5201</v>
      </c>
      <c r="B89" s="110" t="s">
        <v>53</v>
      </c>
      <c r="C89" s="43"/>
      <c r="D89" s="33">
        <f>SUM(D90:D91)</f>
        <v>2500</v>
      </c>
      <c r="E89" s="33">
        <f t="shared" ref="E89:P89" si="77">SUM(E90:E91)</f>
        <v>0</v>
      </c>
      <c r="F89" s="33">
        <f t="shared" si="77"/>
        <v>2500</v>
      </c>
      <c r="G89" s="33">
        <f t="shared" si="77"/>
        <v>0</v>
      </c>
      <c r="H89" s="33">
        <f t="shared" si="77"/>
        <v>0</v>
      </c>
      <c r="I89" s="33">
        <f t="shared" si="77"/>
        <v>0</v>
      </c>
      <c r="J89" s="33">
        <f t="shared" si="77"/>
        <v>2500</v>
      </c>
      <c r="K89" s="33">
        <f t="shared" si="77"/>
        <v>0</v>
      </c>
      <c r="L89" s="33">
        <f t="shared" si="77"/>
        <v>0</v>
      </c>
      <c r="M89" s="33">
        <f t="shared" ref="M89" si="78">SUM(M90:M91)</f>
        <v>0</v>
      </c>
      <c r="N89" s="33">
        <f t="shared" si="77"/>
        <v>0</v>
      </c>
      <c r="O89" s="33">
        <f t="shared" si="77"/>
        <v>0</v>
      </c>
      <c r="P89" s="33">
        <f t="shared" si="77"/>
        <v>0</v>
      </c>
    </row>
    <row r="90" spans="1:16" x14ac:dyDescent="0.25">
      <c r="A90" s="93"/>
      <c r="B90" s="27" t="s">
        <v>95</v>
      </c>
      <c r="C90" s="30" t="s">
        <v>80</v>
      </c>
      <c r="D90" s="27">
        <f t="shared" ref="D90" si="79">+F90</f>
        <v>1500</v>
      </c>
      <c r="E90" s="80"/>
      <c r="F90" s="35">
        <f>SUM(G90:P90)</f>
        <v>1500</v>
      </c>
      <c r="G90" s="31"/>
      <c r="H90" s="31"/>
      <c r="I90" s="31"/>
      <c r="J90" s="31">
        <v>1500</v>
      </c>
      <c r="K90" s="31"/>
      <c r="L90" s="31"/>
      <c r="M90" s="53"/>
      <c r="N90" s="31"/>
      <c r="O90" s="31"/>
      <c r="P90" s="53"/>
    </row>
    <row r="91" spans="1:16" x14ac:dyDescent="0.25">
      <c r="A91" s="93"/>
      <c r="B91" s="27" t="s">
        <v>97</v>
      </c>
      <c r="C91" s="30" t="s">
        <v>80</v>
      </c>
      <c r="D91" s="27">
        <f t="shared" ref="D91" si="80">+F91</f>
        <v>1000</v>
      </c>
      <c r="E91" s="80"/>
      <c r="F91" s="35">
        <f>SUM(G91:P91)</f>
        <v>1000</v>
      </c>
      <c r="G91" s="31"/>
      <c r="H91" s="31"/>
      <c r="I91" s="31"/>
      <c r="J91" s="31">
        <v>1000</v>
      </c>
      <c r="K91" s="31"/>
      <c r="L91" s="31"/>
      <c r="M91" s="53"/>
      <c r="N91" s="31"/>
      <c r="O91" s="31"/>
      <c r="P91" s="53"/>
    </row>
    <row r="92" spans="1:16" s="56" customFormat="1" ht="28.5" x14ac:dyDescent="0.2">
      <c r="A92" s="90">
        <v>5203</v>
      </c>
      <c r="B92" s="110" t="s">
        <v>55</v>
      </c>
      <c r="C92" s="43"/>
      <c r="D92" s="33">
        <f>SUM(D93:D94)</f>
        <v>14500</v>
      </c>
      <c r="E92" s="33">
        <f t="shared" ref="E92:P92" si="81">SUM(E93:E94)</f>
        <v>0</v>
      </c>
      <c r="F92" s="33">
        <f t="shared" si="81"/>
        <v>14500</v>
      </c>
      <c r="G92" s="33">
        <f t="shared" si="81"/>
        <v>0</v>
      </c>
      <c r="H92" s="33">
        <f t="shared" si="81"/>
        <v>0</v>
      </c>
      <c r="I92" s="33">
        <f t="shared" si="81"/>
        <v>0</v>
      </c>
      <c r="J92" s="33">
        <f t="shared" si="81"/>
        <v>14500</v>
      </c>
      <c r="K92" s="33">
        <f t="shared" si="81"/>
        <v>0</v>
      </c>
      <c r="L92" s="33">
        <f t="shared" si="81"/>
        <v>0</v>
      </c>
      <c r="M92" s="33">
        <f t="shared" ref="M92" si="82">SUM(M93:M94)</f>
        <v>0</v>
      </c>
      <c r="N92" s="33">
        <f t="shared" si="81"/>
        <v>0</v>
      </c>
      <c r="O92" s="33">
        <f t="shared" si="81"/>
        <v>0</v>
      </c>
      <c r="P92" s="33">
        <f t="shared" si="81"/>
        <v>0</v>
      </c>
    </row>
    <row r="93" spans="1:16" x14ac:dyDescent="0.25">
      <c r="A93" s="93"/>
      <c r="B93" s="27" t="s">
        <v>96</v>
      </c>
      <c r="C93" s="30" t="s">
        <v>80</v>
      </c>
      <c r="D93" s="27">
        <f>+F93</f>
        <v>10500</v>
      </c>
      <c r="E93" s="80"/>
      <c r="F93" s="35">
        <f>SUM(G93:P93)</f>
        <v>10500</v>
      </c>
      <c r="G93" s="31"/>
      <c r="H93" s="31"/>
      <c r="I93" s="31"/>
      <c r="J93" s="31">
        <v>10500</v>
      </c>
      <c r="K93" s="31"/>
      <c r="L93" s="31"/>
      <c r="M93" s="53"/>
      <c r="N93" s="31"/>
      <c r="O93" s="31"/>
      <c r="P93" s="53"/>
    </row>
    <row r="94" spans="1:16" x14ac:dyDescent="0.25">
      <c r="A94" s="93"/>
      <c r="B94" s="27" t="s">
        <v>98</v>
      </c>
      <c r="C94" s="30" t="s">
        <v>80</v>
      </c>
      <c r="D94" s="27">
        <f>+F94</f>
        <v>4000</v>
      </c>
      <c r="E94" s="80"/>
      <c r="F94" s="35">
        <f>SUM(G94:P94)</f>
        <v>4000</v>
      </c>
      <c r="G94" s="31"/>
      <c r="H94" s="31"/>
      <c r="I94" s="31"/>
      <c r="J94" s="31">
        <v>4000</v>
      </c>
      <c r="K94" s="31"/>
      <c r="L94" s="31"/>
      <c r="M94" s="53"/>
      <c r="N94" s="31"/>
      <c r="O94" s="31"/>
      <c r="P94" s="53"/>
    </row>
    <row r="95" spans="1:16" ht="18" customHeight="1" x14ac:dyDescent="0.25">
      <c r="A95" s="90">
        <v>5206</v>
      </c>
      <c r="B95" s="110" t="s">
        <v>58</v>
      </c>
      <c r="C95" s="32"/>
      <c r="D95" s="33">
        <f>SUM(D96:D97)</f>
        <v>12000</v>
      </c>
      <c r="E95" s="82">
        <f t="shared" ref="E95:P95" si="83">SUM(E96:E97)</f>
        <v>0</v>
      </c>
      <c r="F95" s="33">
        <f t="shared" si="83"/>
        <v>12000</v>
      </c>
      <c r="G95" s="33">
        <f t="shared" si="83"/>
        <v>0</v>
      </c>
      <c r="H95" s="33">
        <f t="shared" si="83"/>
        <v>0</v>
      </c>
      <c r="I95" s="33">
        <f t="shared" si="83"/>
        <v>0</v>
      </c>
      <c r="J95" s="33">
        <f t="shared" si="83"/>
        <v>12000</v>
      </c>
      <c r="K95" s="33">
        <f t="shared" si="83"/>
        <v>0</v>
      </c>
      <c r="L95" s="33">
        <f t="shared" ref="L95" si="84">SUM(L96:L97)</f>
        <v>0</v>
      </c>
      <c r="M95" s="33">
        <f t="shared" ref="M95" si="85">SUM(M96:M97)</f>
        <v>0</v>
      </c>
      <c r="N95" s="33">
        <f t="shared" si="83"/>
        <v>0</v>
      </c>
      <c r="O95" s="33">
        <f t="shared" si="83"/>
        <v>0</v>
      </c>
      <c r="P95" s="33">
        <f t="shared" si="83"/>
        <v>0</v>
      </c>
    </row>
    <row r="96" spans="1:16" ht="30" x14ac:dyDescent="0.25">
      <c r="A96" s="93"/>
      <c r="B96" s="27" t="s">
        <v>186</v>
      </c>
      <c r="C96" s="30" t="s">
        <v>80</v>
      </c>
      <c r="D96" s="27">
        <f>+F96</f>
        <v>12000</v>
      </c>
      <c r="E96" s="80"/>
      <c r="F96" s="35">
        <f>SUM(G96:P96)</f>
        <v>12000</v>
      </c>
      <c r="G96" s="31"/>
      <c r="H96" s="31"/>
      <c r="I96" s="31"/>
      <c r="J96" s="31">
        <v>12000</v>
      </c>
      <c r="K96" s="31"/>
      <c r="L96" s="31"/>
      <c r="M96" s="53"/>
      <c r="N96" s="31"/>
      <c r="O96" s="31"/>
      <c r="P96" s="53"/>
    </row>
    <row r="97" spans="1:16" hidden="1" x14ac:dyDescent="0.25">
      <c r="A97" s="93"/>
      <c r="B97" s="61"/>
      <c r="C97" s="30"/>
      <c r="D97" s="27">
        <f>+F97</f>
        <v>0</v>
      </c>
      <c r="E97" s="80"/>
      <c r="F97" s="35">
        <f>SUM(G97:P97)</f>
        <v>0</v>
      </c>
      <c r="G97" s="31"/>
      <c r="H97" s="31"/>
      <c r="I97" s="31"/>
      <c r="J97" s="31"/>
      <c r="K97" s="31"/>
      <c r="L97" s="31"/>
      <c r="M97" s="53"/>
      <c r="N97" s="31"/>
      <c r="O97" s="31"/>
      <c r="P97" s="53"/>
    </row>
    <row r="98" spans="1:16" s="49" customFormat="1" ht="28.5" x14ac:dyDescent="0.2">
      <c r="A98" s="92" t="s">
        <v>43</v>
      </c>
      <c r="B98" s="112" t="s">
        <v>44</v>
      </c>
      <c r="C98" s="25"/>
      <c r="D98" s="26">
        <f>+D99+D113+D118+D125+D134+D140+D111</f>
        <v>2822038</v>
      </c>
      <c r="E98" s="26">
        <f t="shared" ref="E98:P98" si="86">+E99+E113+E118+E125+E134+E140+E111</f>
        <v>448553</v>
      </c>
      <c r="F98" s="26">
        <f t="shared" si="86"/>
        <v>2373485</v>
      </c>
      <c r="G98" s="26">
        <f t="shared" si="86"/>
        <v>35000</v>
      </c>
      <c r="H98" s="26">
        <f t="shared" si="86"/>
        <v>0</v>
      </c>
      <c r="I98" s="26">
        <f t="shared" si="86"/>
        <v>0</v>
      </c>
      <c r="J98" s="26">
        <f t="shared" si="86"/>
        <v>343840</v>
      </c>
      <c r="K98" s="26">
        <f t="shared" si="86"/>
        <v>0</v>
      </c>
      <c r="L98" s="26">
        <f t="shared" si="86"/>
        <v>0</v>
      </c>
      <c r="M98" s="26">
        <f t="shared" ref="M98" si="87">+M99+M113+M118+M125+M134+M140+M111</f>
        <v>3000</v>
      </c>
      <c r="N98" s="26">
        <f t="shared" si="86"/>
        <v>16000</v>
      </c>
      <c r="O98" s="26">
        <f t="shared" si="86"/>
        <v>0</v>
      </c>
      <c r="P98" s="26">
        <f t="shared" si="86"/>
        <v>1975645</v>
      </c>
    </row>
    <row r="99" spans="1:16" s="49" customFormat="1" ht="14.25" x14ac:dyDescent="0.2">
      <c r="A99" s="90">
        <v>5201</v>
      </c>
      <c r="B99" s="110" t="s">
        <v>53</v>
      </c>
      <c r="C99" s="43"/>
      <c r="D99" s="33">
        <f t="shared" ref="D99:P99" si="88">SUM(D100:D110)</f>
        <v>23340</v>
      </c>
      <c r="E99" s="82">
        <f t="shared" si="88"/>
        <v>0</v>
      </c>
      <c r="F99" s="33">
        <f t="shared" si="88"/>
        <v>23340</v>
      </c>
      <c r="G99" s="33">
        <f t="shared" si="88"/>
        <v>0</v>
      </c>
      <c r="H99" s="33">
        <f t="shared" si="88"/>
        <v>0</v>
      </c>
      <c r="I99" s="33">
        <f t="shared" si="88"/>
        <v>0</v>
      </c>
      <c r="J99" s="33">
        <f t="shared" si="88"/>
        <v>11120</v>
      </c>
      <c r="K99" s="33">
        <f t="shared" si="88"/>
        <v>0</v>
      </c>
      <c r="L99" s="33">
        <f t="shared" si="88"/>
        <v>0</v>
      </c>
      <c r="M99" s="33">
        <f t="shared" ref="M99" si="89">SUM(M100:M110)</f>
        <v>0</v>
      </c>
      <c r="N99" s="33">
        <f t="shared" si="88"/>
        <v>0</v>
      </c>
      <c r="O99" s="33">
        <f t="shared" si="88"/>
        <v>0</v>
      </c>
      <c r="P99" s="33">
        <f t="shared" si="88"/>
        <v>12220</v>
      </c>
    </row>
    <row r="100" spans="1:16" x14ac:dyDescent="0.25">
      <c r="A100" s="93"/>
      <c r="B100" s="37" t="s">
        <v>145</v>
      </c>
      <c r="C100" s="30" t="s">
        <v>80</v>
      </c>
      <c r="D100" s="27">
        <f t="shared" ref="D100" si="90">+F100</f>
        <v>1200</v>
      </c>
      <c r="E100" s="80"/>
      <c r="F100" s="35">
        <f t="shared" ref="F100:F109" si="91">SUM(G100:P100)</f>
        <v>1200</v>
      </c>
      <c r="G100" s="31"/>
      <c r="H100" s="31"/>
      <c r="I100" s="31"/>
      <c r="J100" s="31">
        <v>1200</v>
      </c>
      <c r="K100" s="31"/>
      <c r="L100" s="31"/>
      <c r="M100" s="53"/>
      <c r="N100" s="31"/>
      <c r="O100" s="31"/>
      <c r="P100" s="53"/>
    </row>
    <row r="101" spans="1:16" ht="30" x14ac:dyDescent="0.25">
      <c r="A101" s="93"/>
      <c r="B101" s="37" t="s">
        <v>150</v>
      </c>
      <c r="C101" s="30" t="s">
        <v>80</v>
      </c>
      <c r="D101" s="27">
        <f t="shared" ref="D101:D107" si="92">+F101</f>
        <v>500</v>
      </c>
      <c r="E101" s="80"/>
      <c r="F101" s="35">
        <f t="shared" si="91"/>
        <v>500</v>
      </c>
      <c r="G101" s="31"/>
      <c r="H101" s="31"/>
      <c r="I101" s="31"/>
      <c r="J101" s="31">
        <v>500</v>
      </c>
      <c r="K101" s="31"/>
      <c r="L101" s="31"/>
      <c r="M101" s="53"/>
      <c r="N101" s="31"/>
      <c r="O101" s="31"/>
      <c r="P101" s="53"/>
    </row>
    <row r="102" spans="1:16" x14ac:dyDescent="0.25">
      <c r="A102" s="93"/>
      <c r="B102" s="37" t="s">
        <v>146</v>
      </c>
      <c r="C102" s="30" t="s">
        <v>80</v>
      </c>
      <c r="D102" s="27">
        <f t="shared" si="92"/>
        <v>2400</v>
      </c>
      <c r="E102" s="80"/>
      <c r="F102" s="35">
        <f t="shared" si="91"/>
        <v>2400</v>
      </c>
      <c r="G102" s="31"/>
      <c r="H102" s="31"/>
      <c r="I102" s="31"/>
      <c r="J102" s="31">
        <v>2400</v>
      </c>
      <c r="K102" s="31"/>
      <c r="L102" s="31"/>
      <c r="M102" s="53"/>
      <c r="N102" s="31"/>
      <c r="O102" s="31"/>
      <c r="P102" s="53"/>
    </row>
    <row r="103" spans="1:16" x14ac:dyDescent="0.25">
      <c r="A103" s="93"/>
      <c r="B103" s="37" t="s">
        <v>147</v>
      </c>
      <c r="C103" s="30" t="s">
        <v>80</v>
      </c>
      <c r="D103" s="27">
        <f t="shared" si="92"/>
        <v>420</v>
      </c>
      <c r="E103" s="80"/>
      <c r="F103" s="35">
        <f t="shared" si="91"/>
        <v>420</v>
      </c>
      <c r="G103" s="31"/>
      <c r="H103" s="31"/>
      <c r="I103" s="31"/>
      <c r="J103" s="31">
        <v>420</v>
      </c>
      <c r="K103" s="31"/>
      <c r="L103" s="31"/>
      <c r="M103" s="53"/>
      <c r="N103" s="31"/>
      <c r="O103" s="31"/>
      <c r="P103" s="53"/>
    </row>
    <row r="104" spans="1:16" x14ac:dyDescent="0.25">
      <c r="A104" s="93"/>
      <c r="B104" s="37" t="s">
        <v>182</v>
      </c>
      <c r="C104" s="30" t="s">
        <v>80</v>
      </c>
      <c r="D104" s="27">
        <f t="shared" si="92"/>
        <v>1200</v>
      </c>
      <c r="E104" s="80"/>
      <c r="F104" s="35">
        <f t="shared" si="91"/>
        <v>1200</v>
      </c>
      <c r="G104" s="31"/>
      <c r="H104" s="31"/>
      <c r="I104" s="31"/>
      <c r="J104" s="31">
        <v>1200</v>
      </c>
      <c r="K104" s="31"/>
      <c r="L104" s="31"/>
      <c r="M104" s="53"/>
      <c r="N104" s="31"/>
      <c r="O104" s="31"/>
      <c r="P104" s="53"/>
    </row>
    <row r="105" spans="1:16" x14ac:dyDescent="0.25">
      <c r="A105" s="93"/>
      <c r="B105" s="37" t="s">
        <v>148</v>
      </c>
      <c r="C105" s="30" t="s">
        <v>80</v>
      </c>
      <c r="D105" s="27">
        <f t="shared" si="92"/>
        <v>2400</v>
      </c>
      <c r="E105" s="80"/>
      <c r="F105" s="35">
        <f t="shared" si="91"/>
        <v>2400</v>
      </c>
      <c r="G105" s="31"/>
      <c r="H105" s="31"/>
      <c r="I105" s="31"/>
      <c r="J105" s="31">
        <v>2400</v>
      </c>
      <c r="K105" s="31"/>
      <c r="L105" s="31"/>
      <c r="M105" s="53"/>
      <c r="N105" s="31"/>
      <c r="O105" s="31"/>
      <c r="P105" s="53"/>
    </row>
    <row r="106" spans="1:16" ht="30" x14ac:dyDescent="0.25">
      <c r="A106" s="93"/>
      <c r="B106" s="37" t="s">
        <v>149</v>
      </c>
      <c r="C106" s="30" t="s">
        <v>80</v>
      </c>
      <c r="D106" s="27">
        <f t="shared" si="92"/>
        <v>1500</v>
      </c>
      <c r="E106" s="80"/>
      <c r="F106" s="35">
        <f t="shared" si="91"/>
        <v>1500</v>
      </c>
      <c r="G106" s="31"/>
      <c r="H106" s="31"/>
      <c r="I106" s="31"/>
      <c r="J106" s="31">
        <v>1500</v>
      </c>
      <c r="K106" s="31"/>
      <c r="L106" s="31"/>
      <c r="M106" s="53"/>
      <c r="N106" s="31"/>
      <c r="O106" s="31"/>
      <c r="P106" s="53"/>
    </row>
    <row r="107" spans="1:16" ht="30" x14ac:dyDescent="0.25">
      <c r="A107" s="93"/>
      <c r="B107" s="37" t="s">
        <v>151</v>
      </c>
      <c r="C107" s="30" t="s">
        <v>80</v>
      </c>
      <c r="D107" s="27">
        <f t="shared" si="92"/>
        <v>300</v>
      </c>
      <c r="E107" s="80"/>
      <c r="F107" s="35">
        <f t="shared" si="91"/>
        <v>300</v>
      </c>
      <c r="G107" s="31"/>
      <c r="H107" s="31"/>
      <c r="I107" s="31"/>
      <c r="J107" s="31">
        <v>300</v>
      </c>
      <c r="K107" s="31"/>
      <c r="L107" s="31"/>
      <c r="M107" s="53"/>
      <c r="N107" s="31"/>
      <c r="O107" s="31"/>
      <c r="P107" s="53"/>
    </row>
    <row r="108" spans="1:16" x14ac:dyDescent="0.25">
      <c r="A108" s="93"/>
      <c r="B108" s="37" t="s">
        <v>157</v>
      </c>
      <c r="C108" s="30" t="s">
        <v>80</v>
      </c>
      <c r="D108" s="27">
        <f t="shared" ref="D108" si="93">+F108</f>
        <v>1200</v>
      </c>
      <c r="E108" s="80"/>
      <c r="F108" s="35">
        <f t="shared" si="91"/>
        <v>1200</v>
      </c>
      <c r="G108" s="31"/>
      <c r="H108" s="31"/>
      <c r="I108" s="31"/>
      <c r="J108" s="31">
        <v>1200</v>
      </c>
      <c r="K108" s="31"/>
      <c r="L108" s="31"/>
      <c r="M108" s="53"/>
      <c r="N108" s="31"/>
      <c r="O108" s="31"/>
      <c r="P108" s="53"/>
    </row>
    <row r="109" spans="1:16" ht="123.75" customHeight="1" x14ac:dyDescent="0.25">
      <c r="A109" s="93"/>
      <c r="B109" s="37" t="s">
        <v>22</v>
      </c>
      <c r="C109" s="30" t="s">
        <v>21</v>
      </c>
      <c r="D109" s="27">
        <v>12220</v>
      </c>
      <c r="E109" s="80"/>
      <c r="F109" s="35">
        <f t="shared" si="91"/>
        <v>12220</v>
      </c>
      <c r="G109" s="31"/>
      <c r="H109" s="31"/>
      <c r="I109" s="31"/>
      <c r="J109" s="31"/>
      <c r="K109" s="31"/>
      <c r="L109" s="31"/>
      <c r="M109" s="53"/>
      <c r="N109" s="31"/>
      <c r="O109" s="31"/>
      <c r="P109" s="53">
        <v>12220</v>
      </c>
    </row>
    <row r="110" spans="1:16" s="72" customFormat="1" hidden="1" x14ac:dyDescent="0.25">
      <c r="A110" s="91"/>
      <c r="B110" s="37"/>
      <c r="C110" s="23"/>
      <c r="D110" s="24"/>
      <c r="E110" s="83"/>
      <c r="F110" s="35"/>
      <c r="G110" s="35"/>
      <c r="H110" s="35"/>
      <c r="I110" s="35"/>
      <c r="J110" s="35"/>
      <c r="K110" s="35"/>
      <c r="L110" s="35"/>
      <c r="M110" s="36"/>
      <c r="N110" s="35"/>
      <c r="O110" s="35"/>
      <c r="P110" s="36"/>
    </row>
    <row r="111" spans="1:16" s="119" customFormat="1" x14ac:dyDescent="0.25">
      <c r="A111" s="117">
        <v>5202</v>
      </c>
      <c r="B111" s="117" t="s">
        <v>77</v>
      </c>
      <c r="C111" s="118"/>
      <c r="D111" s="43">
        <f>+D112</f>
        <v>2096712</v>
      </c>
      <c r="E111" s="43">
        <f t="shared" ref="E111:P111" si="94">+E112</f>
        <v>448553</v>
      </c>
      <c r="F111" s="43">
        <f t="shared" si="94"/>
        <v>1648159</v>
      </c>
      <c r="G111" s="43">
        <f t="shared" si="94"/>
        <v>0</v>
      </c>
      <c r="H111" s="43">
        <f t="shared" si="94"/>
        <v>0</v>
      </c>
      <c r="I111" s="43">
        <f t="shared" si="94"/>
        <v>0</v>
      </c>
      <c r="J111" s="43">
        <f t="shared" si="94"/>
        <v>0</v>
      </c>
      <c r="K111" s="43">
        <f t="shared" si="94"/>
        <v>0</v>
      </c>
      <c r="L111" s="43">
        <f t="shared" si="94"/>
        <v>0</v>
      </c>
      <c r="M111" s="43">
        <f t="shared" si="94"/>
        <v>0</v>
      </c>
      <c r="N111" s="43">
        <f t="shared" si="94"/>
        <v>0</v>
      </c>
      <c r="O111" s="43">
        <f t="shared" si="94"/>
        <v>0</v>
      </c>
      <c r="P111" s="43">
        <f t="shared" si="94"/>
        <v>1648159</v>
      </c>
    </row>
    <row r="112" spans="1:16" ht="121.5" customHeight="1" x14ac:dyDescent="0.25">
      <c r="A112" s="93"/>
      <c r="B112" s="61" t="s">
        <v>23</v>
      </c>
      <c r="C112" s="23" t="s">
        <v>21</v>
      </c>
      <c r="D112" s="24">
        <v>2096712</v>
      </c>
      <c r="E112" s="83">
        <v>448553</v>
      </c>
      <c r="F112" s="35">
        <f>SUM(G112:P112)</f>
        <v>1648159</v>
      </c>
      <c r="G112" s="35"/>
      <c r="H112" s="35"/>
      <c r="I112" s="35"/>
      <c r="J112" s="35"/>
      <c r="K112" s="35"/>
      <c r="L112" s="35"/>
      <c r="M112" s="36"/>
      <c r="N112" s="35"/>
      <c r="O112" s="35"/>
      <c r="P112" s="36">
        <v>1648159</v>
      </c>
    </row>
    <row r="113" spans="1:16" s="49" customFormat="1" ht="28.5" x14ac:dyDescent="0.2">
      <c r="A113" s="90">
        <v>5203</v>
      </c>
      <c r="B113" s="110" t="s">
        <v>55</v>
      </c>
      <c r="C113" s="43"/>
      <c r="D113" s="33">
        <f t="shared" ref="D113:P113" si="95">SUM(D114:D117)</f>
        <v>44300</v>
      </c>
      <c r="E113" s="82">
        <f t="shared" si="95"/>
        <v>0</v>
      </c>
      <c r="F113" s="33">
        <f t="shared" si="95"/>
        <v>44300</v>
      </c>
      <c r="G113" s="33">
        <f t="shared" si="95"/>
        <v>0</v>
      </c>
      <c r="H113" s="33">
        <f t="shared" si="95"/>
        <v>0</v>
      </c>
      <c r="I113" s="33">
        <f t="shared" si="95"/>
        <v>0</v>
      </c>
      <c r="J113" s="33">
        <f t="shared" si="95"/>
        <v>44300</v>
      </c>
      <c r="K113" s="33">
        <f t="shared" si="95"/>
        <v>0</v>
      </c>
      <c r="L113" s="33">
        <f t="shared" si="95"/>
        <v>0</v>
      </c>
      <c r="M113" s="33">
        <f t="shared" ref="M113" si="96">SUM(M114:M117)</f>
        <v>0</v>
      </c>
      <c r="N113" s="33">
        <f t="shared" si="95"/>
        <v>0</v>
      </c>
      <c r="O113" s="33">
        <f t="shared" si="95"/>
        <v>0</v>
      </c>
      <c r="P113" s="33">
        <f t="shared" si="95"/>
        <v>0</v>
      </c>
    </row>
    <row r="114" spans="1:16" x14ac:dyDescent="0.25">
      <c r="A114" s="93"/>
      <c r="B114" s="27" t="s">
        <v>195</v>
      </c>
      <c r="C114" s="30" t="s">
        <v>80</v>
      </c>
      <c r="D114" s="27">
        <f>+F114</f>
        <v>41400</v>
      </c>
      <c r="E114" s="80"/>
      <c r="F114" s="35">
        <f>SUM(G114:P114)</f>
        <v>41400</v>
      </c>
      <c r="G114" s="31"/>
      <c r="H114" s="31"/>
      <c r="I114" s="31"/>
      <c r="J114" s="31">
        <v>41400</v>
      </c>
      <c r="K114" s="31"/>
      <c r="L114" s="31"/>
      <c r="M114" s="53"/>
      <c r="N114" s="31"/>
      <c r="O114" s="31"/>
      <c r="P114" s="53"/>
    </row>
    <row r="115" spans="1:16" x14ac:dyDescent="0.25">
      <c r="A115" s="93"/>
      <c r="B115" s="27" t="s">
        <v>153</v>
      </c>
      <c r="C115" s="30" t="s">
        <v>80</v>
      </c>
      <c r="D115" s="27">
        <f t="shared" ref="D115:D116" si="97">+F115</f>
        <v>1900</v>
      </c>
      <c r="E115" s="80"/>
      <c r="F115" s="35">
        <f>SUM(G115:P115)</f>
        <v>1900</v>
      </c>
      <c r="G115" s="31"/>
      <c r="H115" s="31"/>
      <c r="I115" s="31"/>
      <c r="J115" s="31">
        <v>1900</v>
      </c>
      <c r="K115" s="31"/>
      <c r="L115" s="31"/>
      <c r="M115" s="53"/>
      <c r="N115" s="31"/>
      <c r="O115" s="31"/>
      <c r="P115" s="53"/>
    </row>
    <row r="116" spans="1:16" x14ac:dyDescent="0.25">
      <c r="A116" s="93"/>
      <c r="B116" s="27" t="s">
        <v>154</v>
      </c>
      <c r="C116" s="30" t="s">
        <v>80</v>
      </c>
      <c r="D116" s="27">
        <f t="shared" si="97"/>
        <v>1000</v>
      </c>
      <c r="E116" s="80"/>
      <c r="F116" s="35">
        <f>SUM(G116:P116)</f>
        <v>1000</v>
      </c>
      <c r="G116" s="31"/>
      <c r="H116" s="31"/>
      <c r="I116" s="31"/>
      <c r="J116" s="31">
        <v>1000</v>
      </c>
      <c r="K116" s="31"/>
      <c r="L116" s="31"/>
      <c r="M116" s="53"/>
      <c r="N116" s="31"/>
      <c r="O116" s="31"/>
      <c r="P116" s="53"/>
    </row>
    <row r="117" spans="1:16" s="72" customFormat="1" hidden="1" x14ac:dyDescent="0.25">
      <c r="A117" s="91"/>
      <c r="B117" s="37"/>
      <c r="C117" s="23"/>
      <c r="D117" s="24"/>
      <c r="E117" s="83"/>
      <c r="F117" s="35"/>
      <c r="G117" s="35"/>
      <c r="H117" s="35"/>
      <c r="I117" s="35"/>
      <c r="J117" s="35"/>
      <c r="K117" s="35"/>
      <c r="L117" s="35"/>
      <c r="M117" s="36"/>
      <c r="N117" s="35"/>
      <c r="O117" s="35"/>
      <c r="P117" s="36"/>
    </row>
    <row r="118" spans="1:16" s="49" customFormat="1" ht="14.25" x14ac:dyDescent="0.2">
      <c r="A118" s="90">
        <v>5204</v>
      </c>
      <c r="B118" s="110" t="s">
        <v>56</v>
      </c>
      <c r="C118" s="43"/>
      <c r="D118" s="33">
        <f t="shared" ref="D118:P118" si="98">SUM(D119:D124)</f>
        <v>262000</v>
      </c>
      <c r="E118" s="82">
        <f t="shared" si="98"/>
        <v>0</v>
      </c>
      <c r="F118" s="33">
        <f t="shared" si="98"/>
        <v>262000</v>
      </c>
      <c r="G118" s="33">
        <f t="shared" si="98"/>
        <v>0</v>
      </c>
      <c r="H118" s="33">
        <f t="shared" si="98"/>
        <v>0</v>
      </c>
      <c r="I118" s="33">
        <f t="shared" si="98"/>
        <v>0</v>
      </c>
      <c r="J118" s="33">
        <f t="shared" si="98"/>
        <v>246000</v>
      </c>
      <c r="K118" s="33">
        <f t="shared" si="98"/>
        <v>0</v>
      </c>
      <c r="L118" s="33">
        <f t="shared" si="98"/>
        <v>0</v>
      </c>
      <c r="M118" s="33">
        <f t="shared" ref="M118" si="99">SUM(M119:M124)</f>
        <v>0</v>
      </c>
      <c r="N118" s="33">
        <f t="shared" si="98"/>
        <v>16000</v>
      </c>
      <c r="O118" s="33">
        <f t="shared" si="98"/>
        <v>0</v>
      </c>
      <c r="P118" s="33">
        <f t="shared" si="98"/>
        <v>0</v>
      </c>
    </row>
    <row r="119" spans="1:16" x14ac:dyDescent="0.25">
      <c r="A119" s="93"/>
      <c r="B119" s="61" t="s">
        <v>134</v>
      </c>
      <c r="C119" s="30" t="s">
        <v>80</v>
      </c>
      <c r="D119" s="27">
        <f>+F119</f>
        <v>16000</v>
      </c>
      <c r="E119" s="80"/>
      <c r="F119" s="35">
        <f t="shared" ref="F119:F124" si="100">SUM(G119:P119)</f>
        <v>16000</v>
      </c>
      <c r="G119" s="31"/>
      <c r="H119" s="31"/>
      <c r="I119" s="31"/>
      <c r="J119" s="31"/>
      <c r="K119" s="31"/>
      <c r="L119" s="31"/>
      <c r="M119" s="53"/>
      <c r="N119" s="31">
        <v>16000</v>
      </c>
      <c r="O119" s="31"/>
      <c r="P119" s="53"/>
    </row>
    <row r="120" spans="1:16" x14ac:dyDescent="0.25">
      <c r="A120" s="93"/>
      <c r="B120" s="61" t="s">
        <v>155</v>
      </c>
      <c r="C120" s="30" t="s">
        <v>80</v>
      </c>
      <c r="D120" s="27">
        <f t="shared" ref="D120:D124" si="101">+F120</f>
        <v>85000</v>
      </c>
      <c r="E120" s="80"/>
      <c r="F120" s="35">
        <f t="shared" si="100"/>
        <v>85000</v>
      </c>
      <c r="G120" s="31"/>
      <c r="H120" s="31"/>
      <c r="I120" s="31"/>
      <c r="J120" s="31">
        <v>85000</v>
      </c>
      <c r="K120" s="31"/>
      <c r="L120" s="31"/>
      <c r="M120" s="53"/>
      <c r="N120" s="31"/>
      <c r="O120" s="31"/>
      <c r="P120" s="53"/>
    </row>
    <row r="121" spans="1:16" x14ac:dyDescent="0.25">
      <c r="A121" s="93"/>
      <c r="B121" s="61" t="s">
        <v>156</v>
      </c>
      <c r="C121" s="30" t="s">
        <v>80</v>
      </c>
      <c r="D121" s="27">
        <f t="shared" si="101"/>
        <v>45000</v>
      </c>
      <c r="E121" s="80"/>
      <c r="F121" s="35">
        <f t="shared" si="100"/>
        <v>45000</v>
      </c>
      <c r="G121" s="31"/>
      <c r="H121" s="31"/>
      <c r="I121" s="31"/>
      <c r="J121" s="31">
        <v>45000</v>
      </c>
      <c r="K121" s="31"/>
      <c r="L121" s="31"/>
      <c r="M121" s="53"/>
      <c r="N121" s="31"/>
      <c r="O121" s="31"/>
      <c r="P121" s="53"/>
    </row>
    <row r="122" spans="1:16" x14ac:dyDescent="0.25">
      <c r="A122" s="93"/>
      <c r="B122" s="61" t="s">
        <v>183</v>
      </c>
      <c r="C122" s="30" t="s">
        <v>80</v>
      </c>
      <c r="D122" s="27">
        <f t="shared" si="101"/>
        <v>28000</v>
      </c>
      <c r="E122" s="80"/>
      <c r="F122" s="35">
        <f t="shared" si="100"/>
        <v>28000</v>
      </c>
      <c r="G122" s="31"/>
      <c r="H122" s="31"/>
      <c r="I122" s="31"/>
      <c r="J122" s="31">
        <v>28000</v>
      </c>
      <c r="K122" s="31"/>
      <c r="L122" s="31"/>
      <c r="M122" s="53"/>
      <c r="N122" s="31"/>
      <c r="O122" s="31"/>
      <c r="P122" s="53"/>
    </row>
    <row r="123" spans="1:16" x14ac:dyDescent="0.25">
      <c r="A123" s="93"/>
      <c r="B123" s="61" t="s">
        <v>184</v>
      </c>
      <c r="C123" s="30" t="s">
        <v>80</v>
      </c>
      <c r="D123" s="27">
        <f t="shared" si="101"/>
        <v>45000</v>
      </c>
      <c r="E123" s="80"/>
      <c r="F123" s="35">
        <f t="shared" si="100"/>
        <v>45000</v>
      </c>
      <c r="G123" s="31"/>
      <c r="H123" s="31"/>
      <c r="I123" s="31"/>
      <c r="J123" s="31">
        <v>45000</v>
      </c>
      <c r="K123" s="31"/>
      <c r="L123" s="31"/>
      <c r="M123" s="53"/>
      <c r="N123" s="31"/>
      <c r="O123" s="31"/>
      <c r="P123" s="53"/>
    </row>
    <row r="124" spans="1:16" x14ac:dyDescent="0.25">
      <c r="A124" s="93"/>
      <c r="B124" s="61" t="s">
        <v>158</v>
      </c>
      <c r="C124" s="30" t="s">
        <v>80</v>
      </c>
      <c r="D124" s="27">
        <f t="shared" si="101"/>
        <v>43000</v>
      </c>
      <c r="E124" s="80"/>
      <c r="F124" s="35">
        <f t="shared" si="100"/>
        <v>43000</v>
      </c>
      <c r="G124" s="31"/>
      <c r="H124" s="31"/>
      <c r="I124" s="31"/>
      <c r="J124" s="31">
        <v>43000</v>
      </c>
      <c r="K124" s="31"/>
      <c r="L124" s="31"/>
      <c r="M124" s="53"/>
      <c r="N124" s="31"/>
      <c r="O124" s="31"/>
      <c r="P124" s="53"/>
    </row>
    <row r="125" spans="1:16" s="49" customFormat="1" ht="14.25" x14ac:dyDescent="0.2">
      <c r="A125" s="90">
        <v>5205</v>
      </c>
      <c r="B125" s="110" t="s">
        <v>57</v>
      </c>
      <c r="C125" s="43"/>
      <c r="D125" s="33">
        <f t="shared" ref="D125:P125" si="102">SUM(D126:D133)</f>
        <v>327686</v>
      </c>
      <c r="E125" s="82">
        <f t="shared" si="102"/>
        <v>0</v>
      </c>
      <c r="F125" s="33">
        <f t="shared" si="102"/>
        <v>327686</v>
      </c>
      <c r="G125" s="33">
        <f t="shared" si="102"/>
        <v>0</v>
      </c>
      <c r="H125" s="33">
        <f t="shared" si="102"/>
        <v>0</v>
      </c>
      <c r="I125" s="33">
        <f t="shared" si="102"/>
        <v>0</v>
      </c>
      <c r="J125" s="33">
        <f t="shared" si="102"/>
        <v>12420</v>
      </c>
      <c r="K125" s="33">
        <f t="shared" si="102"/>
        <v>0</v>
      </c>
      <c r="L125" s="33">
        <f t="shared" si="102"/>
        <v>0</v>
      </c>
      <c r="M125" s="33">
        <f t="shared" ref="M125" si="103">SUM(M126:M133)</f>
        <v>0</v>
      </c>
      <c r="N125" s="33">
        <f t="shared" si="102"/>
        <v>0</v>
      </c>
      <c r="O125" s="33">
        <f t="shared" si="102"/>
        <v>0</v>
      </c>
      <c r="P125" s="33">
        <f t="shared" si="102"/>
        <v>315266</v>
      </c>
    </row>
    <row r="126" spans="1:16" x14ac:dyDescent="0.25">
      <c r="A126" s="93"/>
      <c r="B126" s="37" t="s">
        <v>159</v>
      </c>
      <c r="C126" s="30" t="s">
        <v>80</v>
      </c>
      <c r="D126" s="27">
        <f t="shared" ref="D126:D131" si="104">+F126</f>
        <v>6000</v>
      </c>
      <c r="E126" s="80"/>
      <c r="F126" s="35">
        <f t="shared" ref="F126:F133" si="105">SUM(G126:P126)</f>
        <v>6000</v>
      </c>
      <c r="G126" s="31"/>
      <c r="H126" s="31"/>
      <c r="I126" s="31"/>
      <c r="J126" s="31">
        <v>6000</v>
      </c>
      <c r="K126" s="31"/>
      <c r="L126" s="31"/>
      <c r="M126" s="53"/>
      <c r="N126" s="31"/>
      <c r="O126" s="31"/>
      <c r="P126" s="53"/>
    </row>
    <row r="127" spans="1:16" x14ac:dyDescent="0.25">
      <c r="A127" s="93"/>
      <c r="B127" s="37" t="s">
        <v>160</v>
      </c>
      <c r="C127" s="30" t="s">
        <v>80</v>
      </c>
      <c r="D127" s="27">
        <f t="shared" si="104"/>
        <v>2000</v>
      </c>
      <c r="E127" s="80"/>
      <c r="F127" s="35">
        <f t="shared" si="105"/>
        <v>2000</v>
      </c>
      <c r="G127" s="31"/>
      <c r="H127" s="31"/>
      <c r="I127" s="31"/>
      <c r="J127" s="31">
        <v>2000</v>
      </c>
      <c r="K127" s="31"/>
      <c r="L127" s="31"/>
      <c r="M127" s="53"/>
      <c r="N127" s="31"/>
      <c r="O127" s="31"/>
      <c r="P127" s="53"/>
    </row>
    <row r="128" spans="1:16" x14ac:dyDescent="0.25">
      <c r="A128" s="93"/>
      <c r="B128" s="37" t="s">
        <v>161</v>
      </c>
      <c r="C128" s="30" t="s">
        <v>80</v>
      </c>
      <c r="D128" s="27">
        <f t="shared" si="104"/>
        <v>2000</v>
      </c>
      <c r="E128" s="80"/>
      <c r="F128" s="35">
        <f t="shared" si="105"/>
        <v>2000</v>
      </c>
      <c r="G128" s="31"/>
      <c r="H128" s="31"/>
      <c r="I128" s="31"/>
      <c r="J128" s="31">
        <v>2000</v>
      </c>
      <c r="K128" s="31"/>
      <c r="L128" s="31"/>
      <c r="M128" s="53"/>
      <c r="N128" s="31"/>
      <c r="O128" s="31"/>
      <c r="P128" s="53"/>
    </row>
    <row r="129" spans="1:16" x14ac:dyDescent="0.25">
      <c r="A129" s="93"/>
      <c r="B129" s="37" t="s">
        <v>162</v>
      </c>
      <c r="C129" s="30" t="s">
        <v>80</v>
      </c>
      <c r="D129" s="27">
        <f t="shared" si="104"/>
        <v>700</v>
      </c>
      <c r="E129" s="80"/>
      <c r="F129" s="35">
        <f t="shared" si="105"/>
        <v>700</v>
      </c>
      <c r="G129" s="31"/>
      <c r="H129" s="31"/>
      <c r="I129" s="31"/>
      <c r="J129" s="31">
        <v>700</v>
      </c>
      <c r="K129" s="31"/>
      <c r="L129" s="31"/>
      <c r="M129" s="53"/>
      <c r="N129" s="31"/>
      <c r="O129" s="31"/>
      <c r="P129" s="53"/>
    </row>
    <row r="130" spans="1:16" x14ac:dyDescent="0.25">
      <c r="A130" s="93"/>
      <c r="B130" s="37" t="s">
        <v>163</v>
      </c>
      <c r="C130" s="30" t="s">
        <v>80</v>
      </c>
      <c r="D130" s="27">
        <f t="shared" si="104"/>
        <v>1000</v>
      </c>
      <c r="E130" s="80"/>
      <c r="F130" s="35">
        <f t="shared" si="105"/>
        <v>1000</v>
      </c>
      <c r="G130" s="31"/>
      <c r="H130" s="31"/>
      <c r="I130" s="31"/>
      <c r="J130" s="31">
        <v>1000</v>
      </c>
      <c r="K130" s="31"/>
      <c r="L130" s="31"/>
      <c r="M130" s="53"/>
      <c r="N130" s="31"/>
      <c r="O130" s="31"/>
      <c r="P130" s="53"/>
    </row>
    <row r="131" spans="1:16" x14ac:dyDescent="0.25">
      <c r="A131" s="93"/>
      <c r="B131" s="37" t="s">
        <v>185</v>
      </c>
      <c r="C131" s="30" t="s">
        <v>80</v>
      </c>
      <c r="D131" s="27">
        <f t="shared" si="104"/>
        <v>720</v>
      </c>
      <c r="E131" s="80"/>
      <c r="F131" s="35">
        <f t="shared" si="105"/>
        <v>720</v>
      </c>
      <c r="G131" s="31"/>
      <c r="H131" s="31"/>
      <c r="I131" s="31"/>
      <c r="J131" s="31">
        <v>720</v>
      </c>
      <c r="K131" s="31"/>
      <c r="L131" s="31"/>
      <c r="M131" s="53"/>
      <c r="N131" s="31"/>
      <c r="O131" s="31"/>
      <c r="P131" s="53"/>
    </row>
    <row r="132" spans="1:16" ht="119.25" customHeight="1" x14ac:dyDescent="0.25">
      <c r="A132" s="93"/>
      <c r="B132" s="61" t="s">
        <v>23</v>
      </c>
      <c r="C132" s="23" t="s">
        <v>21</v>
      </c>
      <c r="D132" s="27">
        <v>56806</v>
      </c>
      <c r="E132" s="80"/>
      <c r="F132" s="35">
        <f t="shared" si="105"/>
        <v>56806</v>
      </c>
      <c r="G132" s="31"/>
      <c r="H132" s="31"/>
      <c r="I132" s="31"/>
      <c r="J132" s="31"/>
      <c r="K132" s="31"/>
      <c r="L132" s="31"/>
      <c r="M132" s="53"/>
      <c r="N132" s="31"/>
      <c r="O132" s="31"/>
      <c r="P132" s="53">
        <v>56806</v>
      </c>
    </row>
    <row r="133" spans="1:16" ht="120" customHeight="1" x14ac:dyDescent="0.25">
      <c r="A133" s="93"/>
      <c r="B133" s="61" t="s">
        <v>23</v>
      </c>
      <c r="C133" s="23" t="s">
        <v>21</v>
      </c>
      <c r="D133" s="27">
        <v>258460</v>
      </c>
      <c r="E133" s="80"/>
      <c r="F133" s="35">
        <f t="shared" si="105"/>
        <v>258460</v>
      </c>
      <c r="G133" s="31"/>
      <c r="H133" s="31"/>
      <c r="I133" s="31"/>
      <c r="J133" s="31"/>
      <c r="K133" s="31"/>
      <c r="L133" s="31"/>
      <c r="M133" s="53"/>
      <c r="N133" s="31"/>
      <c r="O133" s="31"/>
      <c r="P133" s="53">
        <v>258460</v>
      </c>
    </row>
    <row r="134" spans="1:16" s="49" customFormat="1" ht="17.25" customHeight="1" x14ac:dyDescent="0.2">
      <c r="A134" s="90">
        <v>5206</v>
      </c>
      <c r="B134" s="110" t="s">
        <v>58</v>
      </c>
      <c r="C134" s="43"/>
      <c r="D134" s="33">
        <f>+D135</f>
        <v>33000</v>
      </c>
      <c r="E134" s="82">
        <f t="shared" ref="E134:F134" si="106">+E135</f>
        <v>0</v>
      </c>
      <c r="F134" s="33">
        <f t="shared" si="106"/>
        <v>33000</v>
      </c>
      <c r="G134" s="33">
        <f t="shared" ref="G134" si="107">+G135</f>
        <v>0</v>
      </c>
      <c r="H134" s="33">
        <f t="shared" ref="H134:N134" si="108">+H135</f>
        <v>0</v>
      </c>
      <c r="I134" s="33">
        <f t="shared" si="108"/>
        <v>0</v>
      </c>
      <c r="J134" s="33">
        <f t="shared" si="108"/>
        <v>30000</v>
      </c>
      <c r="K134" s="33">
        <f t="shared" si="108"/>
        <v>0</v>
      </c>
      <c r="L134" s="33">
        <f t="shared" si="108"/>
        <v>0</v>
      </c>
      <c r="M134" s="33">
        <f>+M135</f>
        <v>3000</v>
      </c>
      <c r="N134" s="33">
        <f t="shared" si="108"/>
        <v>0</v>
      </c>
      <c r="O134" s="33">
        <f>+O135</f>
        <v>0</v>
      </c>
      <c r="P134" s="33">
        <f>+P135</f>
        <v>0</v>
      </c>
    </row>
    <row r="135" spans="1:16" s="49" customFormat="1" ht="14.25" x14ac:dyDescent="0.2">
      <c r="A135" s="94"/>
      <c r="B135" s="113" t="s">
        <v>0</v>
      </c>
      <c r="C135" s="42"/>
      <c r="D135" s="28">
        <f>SUM(D136:D139)</f>
        <v>33000</v>
      </c>
      <c r="E135" s="28">
        <f t="shared" ref="E135:P135" si="109">SUM(E136:E139)</f>
        <v>0</v>
      </c>
      <c r="F135" s="28">
        <f t="shared" si="109"/>
        <v>33000</v>
      </c>
      <c r="G135" s="28">
        <f t="shared" si="109"/>
        <v>0</v>
      </c>
      <c r="H135" s="28">
        <f t="shared" si="109"/>
        <v>0</v>
      </c>
      <c r="I135" s="28">
        <f t="shared" si="109"/>
        <v>0</v>
      </c>
      <c r="J135" s="28">
        <f t="shared" si="109"/>
        <v>30000</v>
      </c>
      <c r="K135" s="28">
        <f t="shared" si="109"/>
        <v>0</v>
      </c>
      <c r="L135" s="28">
        <f t="shared" si="109"/>
        <v>0</v>
      </c>
      <c r="M135" s="28">
        <f t="shared" ref="M135" si="110">SUM(M136:M139)</f>
        <v>3000</v>
      </c>
      <c r="N135" s="28">
        <f t="shared" si="109"/>
        <v>0</v>
      </c>
      <c r="O135" s="28">
        <f t="shared" si="109"/>
        <v>0</v>
      </c>
      <c r="P135" s="28">
        <f t="shared" si="109"/>
        <v>0</v>
      </c>
    </row>
    <row r="136" spans="1:16" ht="30" x14ac:dyDescent="0.25">
      <c r="A136" s="91"/>
      <c r="B136" s="37" t="s">
        <v>152</v>
      </c>
      <c r="C136" s="23" t="s">
        <v>80</v>
      </c>
      <c r="D136" s="27">
        <f>+F136</f>
        <v>24000</v>
      </c>
      <c r="E136" s="80"/>
      <c r="F136" s="35">
        <f>SUM(G136:P136)</f>
        <v>24000</v>
      </c>
      <c r="G136" s="35"/>
      <c r="H136" s="35"/>
      <c r="I136" s="35"/>
      <c r="J136" s="35">
        <v>24000</v>
      </c>
      <c r="K136" s="35"/>
      <c r="L136" s="35"/>
      <c r="M136" s="35"/>
      <c r="N136" s="35"/>
      <c r="O136" s="35"/>
      <c r="P136" s="35"/>
    </row>
    <row r="137" spans="1:16" ht="16.5" customHeight="1" x14ac:dyDescent="0.25">
      <c r="A137" s="91"/>
      <c r="B137" s="37" t="s">
        <v>164</v>
      </c>
      <c r="C137" s="23" t="s">
        <v>80</v>
      </c>
      <c r="D137" s="27">
        <f t="shared" ref="D137:D138" si="111">+F137</f>
        <v>3000</v>
      </c>
      <c r="E137" s="80"/>
      <c r="F137" s="35">
        <f>SUM(G137:P137)</f>
        <v>3000</v>
      </c>
      <c r="G137" s="35"/>
      <c r="H137" s="35"/>
      <c r="I137" s="35"/>
      <c r="J137" s="35"/>
      <c r="K137" s="35"/>
      <c r="L137" s="35"/>
      <c r="M137" s="35">
        <v>3000</v>
      </c>
      <c r="N137" s="35"/>
      <c r="O137" s="35"/>
      <c r="P137" s="35"/>
    </row>
    <row r="138" spans="1:16" ht="30" x14ac:dyDescent="0.25">
      <c r="A138" s="91"/>
      <c r="B138" s="37" t="s">
        <v>165</v>
      </c>
      <c r="C138" s="23" t="s">
        <v>80</v>
      </c>
      <c r="D138" s="27">
        <f t="shared" si="111"/>
        <v>6000</v>
      </c>
      <c r="E138" s="80"/>
      <c r="F138" s="35">
        <f>SUM(G138:P138)</f>
        <v>6000</v>
      </c>
      <c r="G138" s="35"/>
      <c r="H138" s="35"/>
      <c r="I138" s="35"/>
      <c r="J138" s="35">
        <v>6000</v>
      </c>
      <c r="K138" s="35"/>
      <c r="L138" s="35"/>
      <c r="M138" s="35"/>
      <c r="N138" s="35"/>
      <c r="O138" s="35"/>
      <c r="P138" s="35"/>
    </row>
    <row r="139" spans="1:16" ht="121.5" hidden="1" customHeight="1" x14ac:dyDescent="0.25">
      <c r="A139" s="93"/>
      <c r="B139" s="61"/>
      <c r="C139" s="23"/>
      <c r="D139" s="24"/>
      <c r="E139" s="83"/>
      <c r="F139" s="35">
        <f>SUM(G139:P139)</f>
        <v>0</v>
      </c>
      <c r="G139" s="35"/>
      <c r="H139" s="35"/>
      <c r="I139" s="35"/>
      <c r="J139" s="35"/>
      <c r="K139" s="35"/>
      <c r="L139" s="35"/>
      <c r="M139" s="36"/>
      <c r="N139" s="35"/>
      <c r="O139" s="35"/>
      <c r="P139" s="36"/>
    </row>
    <row r="140" spans="1:16" s="49" customFormat="1" ht="14.25" x14ac:dyDescent="0.2">
      <c r="A140" s="90">
        <v>5219</v>
      </c>
      <c r="B140" s="110" t="s">
        <v>59</v>
      </c>
      <c r="C140" s="68"/>
      <c r="D140" s="17">
        <f t="shared" ref="D140:P140" si="112">SUM(D141:D141)</f>
        <v>35000</v>
      </c>
      <c r="E140" s="17">
        <f t="shared" si="112"/>
        <v>0</v>
      </c>
      <c r="F140" s="17">
        <f t="shared" si="112"/>
        <v>35000</v>
      </c>
      <c r="G140" s="17">
        <f t="shared" si="112"/>
        <v>35000</v>
      </c>
      <c r="H140" s="17">
        <f t="shared" si="112"/>
        <v>0</v>
      </c>
      <c r="I140" s="17">
        <f t="shared" si="112"/>
        <v>0</v>
      </c>
      <c r="J140" s="17">
        <f t="shared" si="112"/>
        <v>0</v>
      </c>
      <c r="K140" s="17">
        <f t="shared" si="112"/>
        <v>0</v>
      </c>
      <c r="L140" s="17">
        <f t="shared" si="112"/>
        <v>0</v>
      </c>
      <c r="M140" s="17">
        <f t="shared" si="112"/>
        <v>0</v>
      </c>
      <c r="N140" s="17">
        <f t="shared" si="112"/>
        <v>0</v>
      </c>
      <c r="O140" s="17">
        <f t="shared" si="112"/>
        <v>0</v>
      </c>
      <c r="P140" s="17">
        <f t="shared" si="112"/>
        <v>0</v>
      </c>
    </row>
    <row r="141" spans="1:16" ht="30" x14ac:dyDescent="0.25">
      <c r="A141" s="88"/>
      <c r="B141" s="24" t="s">
        <v>124</v>
      </c>
      <c r="C141" s="39" t="s">
        <v>80</v>
      </c>
      <c r="D141" s="31">
        <f>+F141</f>
        <v>35000</v>
      </c>
      <c r="E141" s="80"/>
      <c r="F141" s="31">
        <f>SUM(G141:P141)</f>
        <v>35000</v>
      </c>
      <c r="G141" s="31">
        <v>35000</v>
      </c>
      <c r="H141" s="31"/>
      <c r="I141" s="31"/>
      <c r="J141" s="31"/>
      <c r="K141" s="31"/>
      <c r="L141" s="31"/>
      <c r="M141" s="53"/>
      <c r="N141" s="31"/>
      <c r="O141" s="31"/>
      <c r="P141" s="53"/>
    </row>
    <row r="142" spans="1:16" s="49" customFormat="1" ht="48.75" customHeight="1" x14ac:dyDescent="0.2">
      <c r="A142" s="92" t="s">
        <v>45</v>
      </c>
      <c r="B142" s="112" t="s">
        <v>46</v>
      </c>
      <c r="C142" s="25"/>
      <c r="D142" s="26">
        <f t="shared" ref="D142:P142" si="113">+D145+D153+D173+D151+D143</f>
        <v>12299070</v>
      </c>
      <c r="E142" s="26">
        <f t="shared" si="113"/>
        <v>1234188</v>
      </c>
      <c r="F142" s="26">
        <f t="shared" si="113"/>
        <v>11064882</v>
      </c>
      <c r="G142" s="26">
        <f t="shared" si="113"/>
        <v>50000</v>
      </c>
      <c r="H142" s="26">
        <f t="shared" si="113"/>
        <v>88072</v>
      </c>
      <c r="I142" s="26">
        <f t="shared" si="113"/>
        <v>0</v>
      </c>
      <c r="J142" s="26">
        <f t="shared" si="113"/>
        <v>0</v>
      </c>
      <c r="K142" s="26">
        <f t="shared" si="113"/>
        <v>0</v>
      </c>
      <c r="L142" s="26">
        <f t="shared" si="113"/>
        <v>20000</v>
      </c>
      <c r="M142" s="26">
        <f t="shared" ref="M142" si="114">+M145+M153+M173+M151+M143</f>
        <v>0</v>
      </c>
      <c r="N142" s="26">
        <f t="shared" si="113"/>
        <v>635073</v>
      </c>
      <c r="O142" s="26">
        <f t="shared" si="113"/>
        <v>0</v>
      </c>
      <c r="P142" s="26">
        <f t="shared" si="113"/>
        <v>10271737</v>
      </c>
    </row>
    <row r="143" spans="1:16" s="49" customFormat="1" ht="14.25" x14ac:dyDescent="0.2">
      <c r="A143" s="90">
        <v>5201</v>
      </c>
      <c r="B143" s="110" t="s">
        <v>53</v>
      </c>
      <c r="C143" s="43"/>
      <c r="D143" s="33">
        <f>+D144</f>
        <v>1000</v>
      </c>
      <c r="E143" s="33">
        <f t="shared" ref="E143:N143" si="115">+E144</f>
        <v>0</v>
      </c>
      <c r="F143" s="33">
        <f t="shared" si="115"/>
        <v>1000</v>
      </c>
      <c r="G143" s="33">
        <f t="shared" si="115"/>
        <v>0</v>
      </c>
      <c r="H143" s="33">
        <f t="shared" si="115"/>
        <v>0</v>
      </c>
      <c r="I143" s="33">
        <f t="shared" si="115"/>
        <v>0</v>
      </c>
      <c r="J143" s="33">
        <f t="shared" si="115"/>
        <v>0</v>
      </c>
      <c r="K143" s="33">
        <f t="shared" si="115"/>
        <v>0</v>
      </c>
      <c r="L143" s="33">
        <f t="shared" si="115"/>
        <v>0</v>
      </c>
      <c r="M143" s="33">
        <f t="shared" ref="M143" si="116">SUM(M144:M152)</f>
        <v>0</v>
      </c>
      <c r="N143" s="33">
        <f t="shared" si="115"/>
        <v>1000</v>
      </c>
      <c r="O143" s="33">
        <f t="shared" ref="O143" si="117">SUM(O144:O152)</f>
        <v>0</v>
      </c>
      <c r="P143" s="33">
        <f>+P144</f>
        <v>0</v>
      </c>
    </row>
    <row r="144" spans="1:16" s="49" customFormat="1" ht="17.25" customHeight="1" x14ac:dyDescent="0.25">
      <c r="A144" s="92"/>
      <c r="B144" s="27" t="s">
        <v>103</v>
      </c>
      <c r="C144" s="39" t="s">
        <v>80</v>
      </c>
      <c r="D144" s="27">
        <f t="shared" ref="D144" si="118">+F144</f>
        <v>1000</v>
      </c>
      <c r="E144" s="80"/>
      <c r="F144" s="35">
        <f>SUM(G144:P144)</f>
        <v>1000</v>
      </c>
      <c r="G144" s="26"/>
      <c r="H144" s="26"/>
      <c r="I144" s="26"/>
      <c r="J144" s="26"/>
      <c r="K144" s="26"/>
      <c r="L144" s="26"/>
      <c r="M144" s="26"/>
      <c r="N144" s="26">
        <v>1000</v>
      </c>
      <c r="O144" s="26"/>
      <c r="P144" s="26"/>
    </row>
    <row r="145" spans="1:16" s="49" customFormat="1" ht="28.5" x14ac:dyDescent="0.2">
      <c r="A145" s="90">
        <v>5203</v>
      </c>
      <c r="B145" s="110" t="s">
        <v>55</v>
      </c>
      <c r="C145" s="43"/>
      <c r="D145" s="33">
        <f t="shared" ref="D145:P145" si="119">SUM(D146:D150)</f>
        <v>11551497</v>
      </c>
      <c r="E145" s="82">
        <f t="shared" si="119"/>
        <v>1234188</v>
      </c>
      <c r="F145" s="33">
        <f t="shared" si="119"/>
        <v>10317309</v>
      </c>
      <c r="G145" s="33">
        <f t="shared" si="119"/>
        <v>0</v>
      </c>
      <c r="H145" s="33">
        <f t="shared" si="119"/>
        <v>18072</v>
      </c>
      <c r="I145" s="33">
        <f t="shared" si="119"/>
        <v>0</v>
      </c>
      <c r="J145" s="33">
        <f t="shared" si="119"/>
        <v>0</v>
      </c>
      <c r="K145" s="33">
        <f t="shared" si="119"/>
        <v>0</v>
      </c>
      <c r="L145" s="33">
        <f t="shared" ref="L145" si="120">SUM(L146:L150)</f>
        <v>0</v>
      </c>
      <c r="M145" s="33">
        <f t="shared" ref="M145" si="121">SUM(M146:M150)</f>
        <v>0</v>
      </c>
      <c r="N145" s="33">
        <f t="shared" si="119"/>
        <v>27500</v>
      </c>
      <c r="O145" s="33">
        <f t="shared" si="119"/>
        <v>0</v>
      </c>
      <c r="P145" s="33">
        <f t="shared" si="119"/>
        <v>10271737</v>
      </c>
    </row>
    <row r="146" spans="1:16" ht="60" x14ac:dyDescent="0.25">
      <c r="A146" s="88"/>
      <c r="B146" s="38" t="s">
        <v>83</v>
      </c>
      <c r="C146" s="30" t="s">
        <v>24</v>
      </c>
      <c r="D146" s="31">
        <f>+F146+E146</f>
        <v>34380</v>
      </c>
      <c r="E146" s="80">
        <v>16308</v>
      </c>
      <c r="F146" s="35">
        <f>SUM(G146:P146)</f>
        <v>18072</v>
      </c>
      <c r="G146" s="31"/>
      <c r="H146" s="31">
        <v>18072</v>
      </c>
      <c r="I146" s="31"/>
      <c r="J146" s="31"/>
      <c r="K146" s="31"/>
      <c r="L146" s="31"/>
      <c r="M146" s="53"/>
      <c r="N146" s="31"/>
      <c r="O146" s="31"/>
      <c r="P146" s="53"/>
    </row>
    <row r="147" spans="1:16" x14ac:dyDescent="0.25">
      <c r="A147" s="88"/>
      <c r="B147" s="67" t="s">
        <v>99</v>
      </c>
      <c r="C147" s="39" t="s">
        <v>80</v>
      </c>
      <c r="D147" s="27">
        <f t="shared" ref="D147:D149" si="122">+F147</f>
        <v>16500</v>
      </c>
      <c r="E147" s="80"/>
      <c r="F147" s="35">
        <f>SUM(G147:P147)</f>
        <v>16500</v>
      </c>
      <c r="G147" s="31"/>
      <c r="H147" s="31"/>
      <c r="I147" s="31"/>
      <c r="J147" s="31"/>
      <c r="K147" s="31"/>
      <c r="L147" s="31"/>
      <c r="M147" s="53"/>
      <c r="N147" s="31">
        <v>16500</v>
      </c>
      <c r="O147" s="31"/>
      <c r="P147" s="53"/>
    </row>
    <row r="148" spans="1:16" x14ac:dyDescent="0.25">
      <c r="A148" s="88"/>
      <c r="B148" s="102" t="s">
        <v>100</v>
      </c>
      <c r="C148" s="39" t="s">
        <v>80</v>
      </c>
      <c r="D148" s="27">
        <f t="shared" si="122"/>
        <v>10000</v>
      </c>
      <c r="E148" s="80"/>
      <c r="F148" s="35">
        <f>SUM(G148:P148)</f>
        <v>10000</v>
      </c>
      <c r="G148" s="31"/>
      <c r="H148" s="31"/>
      <c r="I148" s="31"/>
      <c r="J148" s="31"/>
      <c r="K148" s="31"/>
      <c r="L148" s="31"/>
      <c r="M148" s="53"/>
      <c r="N148" s="31">
        <v>10000</v>
      </c>
      <c r="O148" s="31"/>
      <c r="P148" s="53"/>
    </row>
    <row r="149" spans="1:16" x14ac:dyDescent="0.25">
      <c r="A149" s="88"/>
      <c r="B149" s="19" t="s">
        <v>104</v>
      </c>
      <c r="C149" s="39" t="s">
        <v>80</v>
      </c>
      <c r="D149" s="27">
        <f t="shared" si="122"/>
        <v>1000</v>
      </c>
      <c r="E149" s="80"/>
      <c r="F149" s="35">
        <f>SUM(G149:P149)</f>
        <v>1000</v>
      </c>
      <c r="G149" s="31"/>
      <c r="H149" s="31"/>
      <c r="I149" s="31"/>
      <c r="J149" s="31"/>
      <c r="K149" s="31"/>
      <c r="L149" s="31"/>
      <c r="M149" s="53"/>
      <c r="N149" s="31">
        <v>1000</v>
      </c>
      <c r="O149" s="31"/>
      <c r="P149" s="53"/>
    </row>
    <row r="150" spans="1:16" ht="135" x14ac:dyDescent="0.25">
      <c r="A150" s="88"/>
      <c r="B150" s="37" t="s">
        <v>20</v>
      </c>
      <c r="C150" s="23" t="s">
        <v>76</v>
      </c>
      <c r="D150" s="24">
        <v>11489617</v>
      </c>
      <c r="E150" s="83">
        <v>1217880</v>
      </c>
      <c r="F150" s="35">
        <f>SUM(G150:P150)</f>
        <v>10271737</v>
      </c>
      <c r="G150" s="35"/>
      <c r="H150" s="35"/>
      <c r="I150" s="35"/>
      <c r="J150" s="35"/>
      <c r="K150" s="35"/>
      <c r="L150" s="35"/>
      <c r="M150" s="36"/>
      <c r="N150" s="35"/>
      <c r="O150" s="35"/>
      <c r="P150" s="36">
        <v>10271737</v>
      </c>
    </row>
    <row r="151" spans="1:16" s="49" customFormat="1" ht="14.25" x14ac:dyDescent="0.2">
      <c r="A151" s="90">
        <v>5205</v>
      </c>
      <c r="B151" s="110" t="s">
        <v>57</v>
      </c>
      <c r="C151" s="43"/>
      <c r="D151" s="33">
        <f t="shared" ref="D151:P151" si="123">SUM(D152:D152)</f>
        <v>700</v>
      </c>
      <c r="E151" s="82">
        <f t="shared" si="123"/>
        <v>0</v>
      </c>
      <c r="F151" s="33">
        <f t="shared" si="123"/>
        <v>700</v>
      </c>
      <c r="G151" s="33">
        <f t="shared" si="123"/>
        <v>0</v>
      </c>
      <c r="H151" s="33">
        <f t="shared" si="123"/>
        <v>0</v>
      </c>
      <c r="I151" s="33">
        <f t="shared" si="123"/>
        <v>0</v>
      </c>
      <c r="J151" s="33">
        <f t="shared" si="123"/>
        <v>0</v>
      </c>
      <c r="K151" s="33">
        <f t="shared" si="123"/>
        <v>0</v>
      </c>
      <c r="L151" s="33">
        <f t="shared" si="123"/>
        <v>0</v>
      </c>
      <c r="M151" s="33">
        <f t="shared" si="123"/>
        <v>0</v>
      </c>
      <c r="N151" s="33">
        <f t="shared" si="123"/>
        <v>700</v>
      </c>
      <c r="O151" s="33">
        <f t="shared" si="123"/>
        <v>0</v>
      </c>
      <c r="P151" s="33">
        <f t="shared" si="123"/>
        <v>0</v>
      </c>
    </row>
    <row r="152" spans="1:16" x14ac:dyDescent="0.25">
      <c r="A152" s="88"/>
      <c r="B152" s="19" t="s">
        <v>105</v>
      </c>
      <c r="C152" s="39" t="s">
        <v>80</v>
      </c>
      <c r="D152" s="27">
        <f t="shared" ref="D152" si="124">+F152</f>
        <v>700</v>
      </c>
      <c r="E152" s="80"/>
      <c r="F152" s="35">
        <f>SUM(G152:P152)</f>
        <v>700</v>
      </c>
      <c r="G152" s="31"/>
      <c r="H152" s="31"/>
      <c r="I152" s="31"/>
      <c r="J152" s="31"/>
      <c r="K152" s="31"/>
      <c r="L152" s="31"/>
      <c r="M152" s="53"/>
      <c r="N152" s="31">
        <v>700</v>
      </c>
      <c r="O152" s="31"/>
      <c r="P152" s="53"/>
    </row>
    <row r="153" spans="1:16" s="49" customFormat="1" ht="17.25" customHeight="1" x14ac:dyDescent="0.2">
      <c r="A153" s="90">
        <v>5206</v>
      </c>
      <c r="B153" s="110" t="s">
        <v>58</v>
      </c>
      <c r="C153" s="43"/>
      <c r="D153" s="33">
        <f t="shared" ref="D153:P153" si="125">+D154+D170</f>
        <v>745873</v>
      </c>
      <c r="E153" s="82">
        <f t="shared" si="125"/>
        <v>0</v>
      </c>
      <c r="F153" s="33">
        <f t="shared" si="125"/>
        <v>745873</v>
      </c>
      <c r="G153" s="33">
        <f t="shared" si="125"/>
        <v>50000</v>
      </c>
      <c r="H153" s="33">
        <f t="shared" si="125"/>
        <v>70000</v>
      </c>
      <c r="I153" s="33">
        <f t="shared" si="125"/>
        <v>0</v>
      </c>
      <c r="J153" s="33">
        <f t="shared" si="125"/>
        <v>0</v>
      </c>
      <c r="K153" s="33">
        <f t="shared" si="125"/>
        <v>0</v>
      </c>
      <c r="L153" s="33">
        <f t="shared" ref="L153" si="126">+L154+L170</f>
        <v>20000</v>
      </c>
      <c r="M153" s="33">
        <f t="shared" ref="M153" si="127">+M154+M170</f>
        <v>0</v>
      </c>
      <c r="N153" s="33">
        <f t="shared" si="125"/>
        <v>605873</v>
      </c>
      <c r="O153" s="33">
        <f t="shared" si="125"/>
        <v>0</v>
      </c>
      <c r="P153" s="33">
        <f t="shared" si="125"/>
        <v>0</v>
      </c>
    </row>
    <row r="154" spans="1:16" s="49" customFormat="1" ht="17.25" customHeight="1" x14ac:dyDescent="0.2">
      <c r="A154" s="94"/>
      <c r="B154" s="113" t="s">
        <v>0</v>
      </c>
      <c r="C154" s="42"/>
      <c r="D154" s="28">
        <f t="shared" ref="D154:P154" si="128">SUM(D155:D169)</f>
        <v>695873</v>
      </c>
      <c r="E154" s="84">
        <f t="shared" si="128"/>
        <v>0</v>
      </c>
      <c r="F154" s="28">
        <f t="shared" si="128"/>
        <v>695873</v>
      </c>
      <c r="G154" s="28">
        <f t="shared" si="128"/>
        <v>0</v>
      </c>
      <c r="H154" s="28">
        <f t="shared" si="128"/>
        <v>70000</v>
      </c>
      <c r="I154" s="28">
        <f t="shared" si="128"/>
        <v>0</v>
      </c>
      <c r="J154" s="28">
        <f t="shared" si="128"/>
        <v>0</v>
      </c>
      <c r="K154" s="28">
        <f t="shared" si="128"/>
        <v>0</v>
      </c>
      <c r="L154" s="28">
        <f t="shared" ref="L154" si="129">SUM(L155:L169)</f>
        <v>20000</v>
      </c>
      <c r="M154" s="28">
        <f t="shared" ref="M154" si="130">SUM(M155:M169)</f>
        <v>0</v>
      </c>
      <c r="N154" s="28">
        <f t="shared" si="128"/>
        <v>605873</v>
      </c>
      <c r="O154" s="28">
        <f t="shared" si="128"/>
        <v>0</v>
      </c>
      <c r="P154" s="28">
        <f t="shared" si="128"/>
        <v>0</v>
      </c>
    </row>
    <row r="155" spans="1:16" ht="60" x14ac:dyDescent="0.25">
      <c r="A155" s="88"/>
      <c r="B155" s="101" t="s">
        <v>135</v>
      </c>
      <c r="C155" s="39" t="s">
        <v>24</v>
      </c>
      <c r="D155" s="24">
        <f t="shared" ref="D155:D160" si="131">+F155</f>
        <v>70000</v>
      </c>
      <c r="E155" s="80"/>
      <c r="F155" s="31">
        <f t="shared" ref="F155:F169" si="132">SUM(G155:P155)</f>
        <v>70000</v>
      </c>
      <c r="G155" s="31"/>
      <c r="H155" s="31">
        <v>70000</v>
      </c>
      <c r="I155" s="31"/>
      <c r="J155" s="31"/>
      <c r="K155" s="31"/>
      <c r="L155" s="31"/>
      <c r="M155" s="53"/>
      <c r="N155" s="31"/>
      <c r="O155" s="31"/>
      <c r="P155" s="53"/>
    </row>
    <row r="156" spans="1:16" ht="30" x14ac:dyDescent="0.25">
      <c r="A156" s="88"/>
      <c r="B156" s="66" t="s">
        <v>84</v>
      </c>
      <c r="C156" s="39" t="s">
        <v>24</v>
      </c>
      <c r="D156" s="24">
        <f t="shared" si="131"/>
        <v>15000</v>
      </c>
      <c r="E156" s="80"/>
      <c r="F156" s="31">
        <f t="shared" si="132"/>
        <v>15000</v>
      </c>
      <c r="G156" s="31"/>
      <c r="H156" s="31"/>
      <c r="I156" s="31"/>
      <c r="J156" s="31"/>
      <c r="K156" s="31"/>
      <c r="L156" s="31">
        <v>15000</v>
      </c>
      <c r="M156" s="53"/>
      <c r="N156" s="31"/>
      <c r="O156" s="31"/>
      <c r="P156" s="53"/>
    </row>
    <row r="157" spans="1:16" ht="30" x14ac:dyDescent="0.25">
      <c r="A157" s="88"/>
      <c r="B157" s="67" t="s">
        <v>137</v>
      </c>
      <c r="C157" s="39" t="s">
        <v>24</v>
      </c>
      <c r="D157" s="24">
        <f t="shared" si="131"/>
        <v>150000</v>
      </c>
      <c r="E157" s="80"/>
      <c r="F157" s="31">
        <f t="shared" si="132"/>
        <v>150000</v>
      </c>
      <c r="G157" s="31"/>
      <c r="H157" s="31"/>
      <c r="I157" s="31"/>
      <c r="J157" s="31"/>
      <c r="K157" s="31"/>
      <c r="L157" s="31"/>
      <c r="M157" s="53"/>
      <c r="N157" s="31">
        <v>150000</v>
      </c>
      <c r="O157" s="31"/>
      <c r="P157" s="53"/>
    </row>
    <row r="158" spans="1:16" ht="30" x14ac:dyDescent="0.25">
      <c r="A158" s="88"/>
      <c r="B158" s="67" t="s">
        <v>138</v>
      </c>
      <c r="C158" s="39" t="s">
        <v>24</v>
      </c>
      <c r="D158" s="24">
        <f t="shared" si="131"/>
        <v>117772</v>
      </c>
      <c r="E158" s="80"/>
      <c r="F158" s="31">
        <f t="shared" si="132"/>
        <v>117772</v>
      </c>
      <c r="G158" s="31"/>
      <c r="H158" s="31"/>
      <c r="I158" s="31"/>
      <c r="J158" s="31"/>
      <c r="K158" s="31"/>
      <c r="L158" s="31"/>
      <c r="M158" s="53"/>
      <c r="N158" s="31">
        <v>117772</v>
      </c>
      <c r="O158" s="31"/>
      <c r="P158" s="53"/>
    </row>
    <row r="159" spans="1:16" ht="30" x14ac:dyDescent="0.25">
      <c r="A159" s="88"/>
      <c r="B159" s="67" t="s">
        <v>139</v>
      </c>
      <c r="C159" s="39" t="s">
        <v>24</v>
      </c>
      <c r="D159" s="24">
        <f t="shared" si="131"/>
        <v>84520</v>
      </c>
      <c r="E159" s="80"/>
      <c r="F159" s="31">
        <f t="shared" si="132"/>
        <v>84520</v>
      </c>
      <c r="G159" s="31"/>
      <c r="H159" s="31"/>
      <c r="I159" s="31"/>
      <c r="J159" s="31"/>
      <c r="K159" s="31"/>
      <c r="L159" s="31"/>
      <c r="M159" s="53"/>
      <c r="N159" s="31">
        <v>84520</v>
      </c>
      <c r="O159" s="31"/>
      <c r="P159" s="53"/>
    </row>
    <row r="160" spans="1:16" ht="30" x14ac:dyDescent="0.25">
      <c r="A160" s="88"/>
      <c r="B160" s="67" t="s">
        <v>140</v>
      </c>
      <c r="C160" s="39" t="s">
        <v>24</v>
      </c>
      <c r="D160" s="24">
        <f t="shared" si="131"/>
        <v>185581</v>
      </c>
      <c r="E160" s="80"/>
      <c r="F160" s="31">
        <f t="shared" si="132"/>
        <v>185581</v>
      </c>
      <c r="G160" s="31"/>
      <c r="H160" s="31"/>
      <c r="I160" s="31"/>
      <c r="J160" s="31"/>
      <c r="K160" s="31"/>
      <c r="L160" s="31"/>
      <c r="M160" s="53"/>
      <c r="N160" s="31">
        <v>185581</v>
      </c>
      <c r="O160" s="31"/>
      <c r="P160" s="53"/>
    </row>
    <row r="161" spans="1:16" ht="30" x14ac:dyDescent="0.25">
      <c r="A161" s="88"/>
      <c r="B161" s="100" t="s">
        <v>136</v>
      </c>
      <c r="C161" s="39" t="s">
        <v>24</v>
      </c>
      <c r="D161" s="24">
        <f t="shared" ref="D161:D169" si="133">+F161</f>
        <v>58000</v>
      </c>
      <c r="E161" s="80"/>
      <c r="F161" s="31">
        <f t="shared" si="132"/>
        <v>58000</v>
      </c>
      <c r="G161" s="31"/>
      <c r="H161" s="31"/>
      <c r="I161" s="31"/>
      <c r="J161" s="31"/>
      <c r="K161" s="31"/>
      <c r="L161" s="31"/>
      <c r="M161" s="53"/>
      <c r="N161" s="31">
        <v>58000</v>
      </c>
      <c r="O161" s="31"/>
      <c r="P161" s="53"/>
    </row>
    <row r="162" spans="1:16" ht="30" x14ac:dyDescent="0.25">
      <c r="A162" s="88"/>
      <c r="B162" s="100" t="s">
        <v>180</v>
      </c>
      <c r="C162" s="39" t="s">
        <v>24</v>
      </c>
      <c r="D162" s="24">
        <f t="shared" ref="D162" si="134">+F162</f>
        <v>5000</v>
      </c>
      <c r="E162" s="80"/>
      <c r="F162" s="31">
        <f t="shared" si="132"/>
        <v>5000</v>
      </c>
      <c r="G162" s="31"/>
      <c r="H162" s="31"/>
      <c r="I162" s="31"/>
      <c r="J162" s="31"/>
      <c r="K162" s="31"/>
      <c r="L162" s="31">
        <v>5000</v>
      </c>
      <c r="M162" s="53"/>
      <c r="N162" s="31"/>
      <c r="O162" s="31"/>
      <c r="P162" s="53"/>
    </row>
    <row r="163" spans="1:16" ht="15" customHeight="1" x14ac:dyDescent="0.25">
      <c r="A163" s="88"/>
      <c r="B163" s="24" t="s">
        <v>85</v>
      </c>
      <c r="C163" s="39" t="s">
        <v>24</v>
      </c>
      <c r="D163" s="24">
        <f t="shared" si="133"/>
        <v>10000</v>
      </c>
      <c r="E163" s="80"/>
      <c r="F163" s="31">
        <f t="shared" si="132"/>
        <v>10000</v>
      </c>
      <c r="G163" s="31"/>
      <c r="H163" s="31"/>
      <c r="I163" s="31"/>
      <c r="J163" s="31"/>
      <c r="K163" s="31"/>
      <c r="L163" s="31"/>
      <c r="M163" s="53"/>
      <c r="N163" s="31">
        <v>10000</v>
      </c>
      <c r="O163" s="31"/>
      <c r="P163" s="53"/>
    </row>
    <row r="164" spans="1:16" hidden="1" x14ac:dyDescent="0.25">
      <c r="A164" s="88"/>
      <c r="B164" s="67"/>
      <c r="C164" s="39"/>
      <c r="D164" s="24">
        <f t="shared" ref="D164" si="135">+F164</f>
        <v>0</v>
      </c>
      <c r="E164" s="80"/>
      <c r="F164" s="31">
        <f t="shared" si="132"/>
        <v>0</v>
      </c>
      <c r="G164" s="31"/>
      <c r="H164" s="31"/>
      <c r="I164" s="31"/>
      <c r="J164" s="31"/>
      <c r="K164" s="31"/>
      <c r="L164" s="31"/>
      <c r="M164" s="53"/>
      <c r="N164" s="53"/>
      <c r="O164" s="31"/>
      <c r="P164" s="53"/>
    </row>
    <row r="165" spans="1:16" hidden="1" x14ac:dyDescent="0.25">
      <c r="A165" s="88"/>
      <c r="B165" s="61"/>
      <c r="C165" s="39"/>
      <c r="D165" s="24">
        <f t="shared" si="133"/>
        <v>0</v>
      </c>
      <c r="E165" s="29"/>
      <c r="F165" s="31">
        <f t="shared" si="132"/>
        <v>0</v>
      </c>
      <c r="G165" s="31"/>
      <c r="H165" s="31"/>
      <c r="I165" s="31"/>
      <c r="J165" s="31"/>
      <c r="K165" s="31"/>
      <c r="L165" s="31"/>
      <c r="M165" s="53"/>
      <c r="N165" s="53"/>
      <c r="O165" s="31"/>
      <c r="P165" s="53"/>
    </row>
    <row r="166" spans="1:16" ht="15.75" hidden="1" customHeight="1" x14ac:dyDescent="0.25">
      <c r="A166" s="88"/>
      <c r="B166" s="61"/>
      <c r="C166" s="23"/>
      <c r="D166" s="24">
        <f t="shared" ref="D166" si="136">+F166</f>
        <v>0</v>
      </c>
      <c r="E166" s="29"/>
      <c r="F166" s="31">
        <f t="shared" si="132"/>
        <v>0</v>
      </c>
      <c r="G166" s="31"/>
      <c r="H166" s="31"/>
      <c r="I166" s="31"/>
      <c r="J166" s="31"/>
      <c r="K166" s="31"/>
      <c r="L166" s="31"/>
      <c r="M166" s="53"/>
      <c r="N166" s="31"/>
      <c r="O166" s="31"/>
      <c r="P166" s="53"/>
    </row>
    <row r="167" spans="1:16" hidden="1" x14ac:dyDescent="0.25">
      <c r="A167" s="88"/>
      <c r="B167" s="111"/>
      <c r="C167" s="23"/>
      <c r="D167" s="24">
        <f t="shared" si="133"/>
        <v>0</v>
      </c>
      <c r="E167" s="29"/>
      <c r="F167" s="31">
        <f t="shared" si="132"/>
        <v>0</v>
      </c>
      <c r="G167" s="31"/>
      <c r="H167" s="31"/>
      <c r="I167" s="31"/>
      <c r="J167" s="31"/>
      <c r="K167" s="31"/>
      <c r="L167" s="31"/>
      <c r="M167" s="53"/>
      <c r="N167" s="31"/>
      <c r="O167" s="31"/>
      <c r="P167" s="53"/>
    </row>
    <row r="168" spans="1:16" hidden="1" x14ac:dyDescent="0.25">
      <c r="A168" s="88"/>
      <c r="B168" s="111"/>
      <c r="C168" s="23"/>
      <c r="D168" s="24">
        <f t="shared" si="133"/>
        <v>0</v>
      </c>
      <c r="E168" s="80"/>
      <c r="F168" s="31">
        <f t="shared" si="132"/>
        <v>0</v>
      </c>
      <c r="G168" s="31"/>
      <c r="H168" s="31"/>
      <c r="I168" s="31"/>
      <c r="J168" s="31"/>
      <c r="K168" s="31"/>
      <c r="L168" s="31"/>
      <c r="M168" s="53"/>
      <c r="N168" s="31"/>
      <c r="O168" s="31"/>
      <c r="P168" s="53"/>
    </row>
    <row r="169" spans="1:16" hidden="1" x14ac:dyDescent="0.25">
      <c r="A169" s="88"/>
      <c r="B169" s="102"/>
      <c r="C169" s="23"/>
      <c r="D169" s="24">
        <f t="shared" si="133"/>
        <v>0</v>
      </c>
      <c r="E169" s="29"/>
      <c r="F169" s="31">
        <f t="shared" si="132"/>
        <v>0</v>
      </c>
      <c r="G169" s="31"/>
      <c r="H169" s="31"/>
      <c r="I169" s="31"/>
      <c r="J169" s="31"/>
      <c r="K169" s="31"/>
      <c r="L169" s="31"/>
      <c r="M169" s="53"/>
      <c r="N169" s="31"/>
      <c r="O169" s="31"/>
      <c r="P169" s="53"/>
    </row>
    <row r="170" spans="1:16" s="49" customFormat="1" ht="14.25" x14ac:dyDescent="0.2">
      <c r="A170" s="90"/>
      <c r="B170" s="110" t="s">
        <v>34</v>
      </c>
      <c r="C170" s="43"/>
      <c r="D170" s="33">
        <f t="shared" ref="D170:P170" si="137">SUM(D171:D172)</f>
        <v>50000</v>
      </c>
      <c r="E170" s="82">
        <f t="shared" si="137"/>
        <v>0</v>
      </c>
      <c r="F170" s="33">
        <f t="shared" si="137"/>
        <v>50000</v>
      </c>
      <c r="G170" s="33">
        <f t="shared" si="137"/>
        <v>50000</v>
      </c>
      <c r="H170" s="33">
        <f t="shared" si="137"/>
        <v>0</v>
      </c>
      <c r="I170" s="33">
        <f t="shared" si="137"/>
        <v>0</v>
      </c>
      <c r="J170" s="33">
        <f t="shared" si="137"/>
        <v>0</v>
      </c>
      <c r="K170" s="33">
        <f t="shared" si="137"/>
        <v>0</v>
      </c>
      <c r="L170" s="33">
        <f t="shared" ref="L170" si="138">SUM(L171:L172)</f>
        <v>0</v>
      </c>
      <c r="M170" s="33">
        <f t="shared" ref="M170" si="139">SUM(M171:M172)</f>
        <v>0</v>
      </c>
      <c r="N170" s="33">
        <f t="shared" si="137"/>
        <v>0</v>
      </c>
      <c r="O170" s="33">
        <f t="shared" si="137"/>
        <v>0</v>
      </c>
      <c r="P170" s="33">
        <f t="shared" si="137"/>
        <v>0</v>
      </c>
    </row>
    <row r="171" spans="1:16" ht="30.75" customHeight="1" x14ac:dyDescent="0.25">
      <c r="A171" s="88"/>
      <c r="B171" s="24" t="s">
        <v>179</v>
      </c>
      <c r="C171" s="39" t="s">
        <v>24</v>
      </c>
      <c r="D171" s="24">
        <f>+F171</f>
        <v>30000</v>
      </c>
      <c r="E171" s="80"/>
      <c r="F171" s="31">
        <f>SUM(G171:P171)</f>
        <v>30000</v>
      </c>
      <c r="G171" s="31">
        <v>30000</v>
      </c>
      <c r="H171" s="31"/>
      <c r="I171" s="31"/>
      <c r="J171" s="31"/>
      <c r="K171" s="31"/>
      <c r="L171" s="31"/>
      <c r="M171" s="53"/>
      <c r="N171" s="31"/>
      <c r="O171" s="31"/>
      <c r="P171" s="53"/>
    </row>
    <row r="172" spans="1:16" ht="30" x14ac:dyDescent="0.25">
      <c r="A172" s="88"/>
      <c r="B172" s="66" t="s">
        <v>81</v>
      </c>
      <c r="C172" s="39" t="s">
        <v>24</v>
      </c>
      <c r="D172" s="24">
        <f>+F172</f>
        <v>20000</v>
      </c>
      <c r="E172" s="80"/>
      <c r="F172" s="31">
        <f>SUM(G172:P172)</f>
        <v>20000</v>
      </c>
      <c r="G172" s="31">
        <v>20000</v>
      </c>
      <c r="H172" s="31"/>
      <c r="I172" s="31"/>
      <c r="J172" s="31"/>
      <c r="K172" s="31"/>
      <c r="L172" s="31"/>
      <c r="M172" s="53"/>
      <c r="N172" s="31"/>
      <c r="O172" s="31"/>
      <c r="P172" s="53"/>
    </row>
    <row r="173" spans="1:16" s="49" customFormat="1" ht="14.25" hidden="1" x14ac:dyDescent="0.2">
      <c r="A173" s="90">
        <v>5219</v>
      </c>
      <c r="B173" s="110" t="s">
        <v>59</v>
      </c>
      <c r="C173" s="68"/>
      <c r="D173" s="17">
        <f>SUM(D174:D175)</f>
        <v>0</v>
      </c>
      <c r="E173" s="77">
        <f t="shared" ref="E173:P173" si="140">SUM(E174:E175)</f>
        <v>0</v>
      </c>
      <c r="F173" s="17">
        <f t="shared" si="140"/>
        <v>0</v>
      </c>
      <c r="G173" s="17">
        <f t="shared" si="140"/>
        <v>0</v>
      </c>
      <c r="H173" s="17">
        <f t="shared" si="140"/>
        <v>0</v>
      </c>
      <c r="I173" s="17">
        <f t="shared" si="140"/>
        <v>0</v>
      </c>
      <c r="J173" s="17">
        <f t="shared" si="140"/>
        <v>0</v>
      </c>
      <c r="K173" s="17">
        <f t="shared" si="140"/>
        <v>0</v>
      </c>
      <c r="L173" s="17">
        <f t="shared" ref="L173" si="141">SUM(L174:L175)</f>
        <v>0</v>
      </c>
      <c r="M173" s="17">
        <f t="shared" ref="M173" si="142">SUM(M174:M175)</f>
        <v>0</v>
      </c>
      <c r="N173" s="17">
        <f t="shared" si="140"/>
        <v>0</v>
      </c>
      <c r="O173" s="17">
        <f t="shared" si="140"/>
        <v>0</v>
      </c>
      <c r="P173" s="17">
        <f t="shared" si="140"/>
        <v>0</v>
      </c>
    </row>
    <row r="174" spans="1:16" hidden="1" x14ac:dyDescent="0.25">
      <c r="A174" s="88"/>
      <c r="B174" s="61"/>
      <c r="C174" s="39"/>
      <c r="D174" s="31">
        <f>+F174</f>
        <v>0</v>
      </c>
      <c r="E174" s="80"/>
      <c r="F174" s="31">
        <f>SUM(G174:P174)</f>
        <v>0</v>
      </c>
      <c r="G174" s="31"/>
      <c r="H174" s="31"/>
      <c r="I174" s="31"/>
      <c r="J174" s="31"/>
      <c r="K174" s="31"/>
      <c r="L174" s="31"/>
      <c r="M174" s="53"/>
      <c r="N174" s="31"/>
      <c r="O174" s="31"/>
      <c r="P174" s="53"/>
    </row>
    <row r="175" spans="1:16" hidden="1" x14ac:dyDescent="0.25">
      <c r="A175" s="88"/>
      <c r="B175" s="61"/>
      <c r="C175" s="39"/>
      <c r="D175" s="31">
        <f>+F175</f>
        <v>0</v>
      </c>
      <c r="E175" s="80"/>
      <c r="F175" s="31">
        <f>SUM(G175:P175)</f>
        <v>0</v>
      </c>
      <c r="G175" s="31"/>
      <c r="H175" s="31"/>
      <c r="I175" s="31"/>
      <c r="J175" s="31"/>
      <c r="K175" s="31"/>
      <c r="L175" s="31"/>
      <c r="M175" s="53"/>
      <c r="N175" s="31"/>
      <c r="O175" s="31"/>
      <c r="P175" s="53"/>
    </row>
    <row r="176" spans="1:16" s="49" customFormat="1" ht="28.5" x14ac:dyDescent="0.2">
      <c r="A176" s="92" t="s">
        <v>47</v>
      </c>
      <c r="B176" s="112" t="s">
        <v>48</v>
      </c>
      <c r="C176" s="25"/>
      <c r="D176" s="26">
        <f t="shared" ref="D176:P176" si="143">+D177+D181+D189+D191+D195+D199</f>
        <v>435760</v>
      </c>
      <c r="E176" s="79">
        <f t="shared" si="143"/>
        <v>189348</v>
      </c>
      <c r="F176" s="26">
        <f t="shared" si="143"/>
        <v>246412</v>
      </c>
      <c r="G176" s="26">
        <f t="shared" si="143"/>
        <v>120000</v>
      </c>
      <c r="H176" s="26">
        <f t="shared" si="143"/>
        <v>0</v>
      </c>
      <c r="I176" s="26">
        <f t="shared" si="143"/>
        <v>0</v>
      </c>
      <c r="J176" s="26">
        <f t="shared" si="143"/>
        <v>5000</v>
      </c>
      <c r="K176" s="26">
        <f t="shared" si="143"/>
        <v>0</v>
      </c>
      <c r="L176" s="26">
        <f t="shared" si="143"/>
        <v>0</v>
      </c>
      <c r="M176" s="26">
        <f t="shared" ref="M176" si="144">+M177+M181+M189+M191+M195+M199</f>
        <v>4000</v>
      </c>
      <c r="N176" s="26">
        <f t="shared" si="143"/>
        <v>117412</v>
      </c>
      <c r="O176" s="26">
        <f t="shared" si="143"/>
        <v>0</v>
      </c>
      <c r="P176" s="26">
        <f t="shared" si="143"/>
        <v>0</v>
      </c>
    </row>
    <row r="177" spans="1:17" s="49" customFormat="1" ht="14.25" x14ac:dyDescent="0.2">
      <c r="A177" s="90">
        <v>5201</v>
      </c>
      <c r="B177" s="110" t="s">
        <v>53</v>
      </c>
      <c r="C177" s="43"/>
      <c r="D177" s="33">
        <f t="shared" ref="D177:I177" si="145">SUM(D178:D180)</f>
        <v>12000</v>
      </c>
      <c r="E177" s="82">
        <f t="shared" si="145"/>
        <v>0</v>
      </c>
      <c r="F177" s="33">
        <f t="shared" si="145"/>
        <v>12000</v>
      </c>
      <c r="G177" s="33">
        <f t="shared" si="145"/>
        <v>0</v>
      </c>
      <c r="H177" s="33">
        <f t="shared" si="145"/>
        <v>0</v>
      </c>
      <c r="I177" s="33">
        <f t="shared" si="145"/>
        <v>0</v>
      </c>
      <c r="J177" s="33">
        <f t="shared" ref="J177:N177" si="146">SUM(J178:J180)</f>
        <v>5000</v>
      </c>
      <c r="K177" s="33">
        <f t="shared" si="146"/>
        <v>0</v>
      </c>
      <c r="L177" s="33">
        <f t="shared" ref="L177" si="147">SUM(L178:L180)</f>
        <v>0</v>
      </c>
      <c r="M177" s="33">
        <f>SUM(M178:M180)</f>
        <v>4000</v>
      </c>
      <c r="N177" s="33">
        <f t="shared" si="146"/>
        <v>3000</v>
      </c>
      <c r="O177" s="33">
        <f>SUM(O178:O180)</f>
        <v>0</v>
      </c>
      <c r="P177" s="33">
        <f>SUM(P178:P180)</f>
        <v>0</v>
      </c>
      <c r="Q177" s="97"/>
    </row>
    <row r="178" spans="1:17" x14ac:dyDescent="0.25">
      <c r="A178" s="88"/>
      <c r="B178" s="61" t="s">
        <v>166</v>
      </c>
      <c r="C178" s="39" t="s">
        <v>80</v>
      </c>
      <c r="D178" s="27">
        <f>+F178</f>
        <v>2500</v>
      </c>
      <c r="E178" s="80"/>
      <c r="F178" s="31">
        <f>SUM(G178:P178)</f>
        <v>2500</v>
      </c>
      <c r="G178" s="31"/>
      <c r="H178" s="31"/>
      <c r="I178" s="31"/>
      <c r="J178" s="31"/>
      <c r="K178" s="31"/>
      <c r="L178" s="31"/>
      <c r="M178" s="53"/>
      <c r="N178" s="31">
        <v>2500</v>
      </c>
      <c r="O178" s="31"/>
      <c r="P178" s="53"/>
    </row>
    <row r="179" spans="1:17" x14ac:dyDescent="0.25">
      <c r="A179" s="88"/>
      <c r="B179" s="61" t="s">
        <v>167</v>
      </c>
      <c r="C179" s="39" t="s">
        <v>80</v>
      </c>
      <c r="D179" s="27">
        <f>+F179</f>
        <v>500</v>
      </c>
      <c r="E179" s="80"/>
      <c r="F179" s="31">
        <f>SUM(G179:P179)</f>
        <v>500</v>
      </c>
      <c r="G179" s="31"/>
      <c r="H179" s="31"/>
      <c r="I179" s="31"/>
      <c r="J179" s="31"/>
      <c r="K179" s="31"/>
      <c r="L179" s="31"/>
      <c r="M179" s="53"/>
      <c r="N179" s="31">
        <v>500</v>
      </c>
      <c r="O179" s="31"/>
      <c r="P179" s="53"/>
    </row>
    <row r="180" spans="1:17" ht="30" x14ac:dyDescent="0.25">
      <c r="A180" s="88"/>
      <c r="B180" s="61" t="s">
        <v>174</v>
      </c>
      <c r="C180" s="39" t="s">
        <v>80</v>
      </c>
      <c r="D180" s="27">
        <f>+F180</f>
        <v>9000</v>
      </c>
      <c r="E180" s="80"/>
      <c r="F180" s="31">
        <f>SUM(G180:P180)</f>
        <v>9000</v>
      </c>
      <c r="G180" s="31"/>
      <c r="H180" s="31"/>
      <c r="I180" s="31"/>
      <c r="J180" s="31">
        <v>5000</v>
      </c>
      <c r="K180" s="31"/>
      <c r="L180" s="31"/>
      <c r="M180" s="53">
        <v>4000</v>
      </c>
      <c r="N180" s="31"/>
      <c r="O180" s="31"/>
      <c r="P180" s="53"/>
    </row>
    <row r="181" spans="1:17" s="49" customFormat="1" ht="28.5" x14ac:dyDescent="0.2">
      <c r="A181" s="90">
        <v>5203</v>
      </c>
      <c r="B181" s="110" t="s">
        <v>55</v>
      </c>
      <c r="C181" s="43"/>
      <c r="D181" s="33">
        <f t="shared" ref="D181:P181" si="148">SUM(D182:D188)</f>
        <v>22660</v>
      </c>
      <c r="E181" s="82">
        <f t="shared" si="148"/>
        <v>0</v>
      </c>
      <c r="F181" s="33">
        <f t="shared" si="148"/>
        <v>22660</v>
      </c>
      <c r="G181" s="33">
        <f t="shared" si="148"/>
        <v>0</v>
      </c>
      <c r="H181" s="33">
        <f t="shared" si="148"/>
        <v>0</v>
      </c>
      <c r="I181" s="33">
        <f t="shared" si="148"/>
        <v>0</v>
      </c>
      <c r="J181" s="33">
        <f t="shared" si="148"/>
        <v>0</v>
      </c>
      <c r="K181" s="33">
        <f t="shared" si="148"/>
        <v>0</v>
      </c>
      <c r="L181" s="33">
        <f t="shared" si="148"/>
        <v>0</v>
      </c>
      <c r="M181" s="33">
        <f t="shared" ref="M181" si="149">SUM(M182:M188)</f>
        <v>0</v>
      </c>
      <c r="N181" s="33">
        <f t="shared" si="148"/>
        <v>22660</v>
      </c>
      <c r="O181" s="33">
        <f t="shared" si="148"/>
        <v>0</v>
      </c>
      <c r="P181" s="33">
        <f t="shared" si="148"/>
        <v>0</v>
      </c>
    </row>
    <row r="182" spans="1:17" s="72" customFormat="1" x14ac:dyDescent="0.25">
      <c r="A182" s="91"/>
      <c r="B182" s="37" t="s">
        <v>168</v>
      </c>
      <c r="C182" s="39" t="s">
        <v>80</v>
      </c>
      <c r="D182" s="27">
        <f t="shared" ref="D182:D185" si="150">+F182</f>
        <v>1000</v>
      </c>
      <c r="E182" s="80"/>
      <c r="F182" s="31">
        <f t="shared" ref="F182:F188" si="151">SUM(G182:P182)</f>
        <v>1000</v>
      </c>
      <c r="G182" s="35"/>
      <c r="H182" s="35"/>
      <c r="I182" s="35"/>
      <c r="J182" s="35"/>
      <c r="K182" s="35"/>
      <c r="L182" s="35"/>
      <c r="M182" s="36"/>
      <c r="N182" s="35">
        <v>1000</v>
      </c>
      <c r="O182" s="35"/>
      <c r="P182" s="36"/>
      <c r="Q182" s="120"/>
    </row>
    <row r="183" spans="1:17" s="72" customFormat="1" ht="16.5" customHeight="1" x14ac:dyDescent="0.25">
      <c r="A183" s="91"/>
      <c r="B183" s="37" t="s">
        <v>169</v>
      </c>
      <c r="C183" s="39" t="s">
        <v>80</v>
      </c>
      <c r="D183" s="27">
        <f t="shared" si="150"/>
        <v>5000</v>
      </c>
      <c r="E183" s="80"/>
      <c r="F183" s="31">
        <f t="shared" si="151"/>
        <v>5000</v>
      </c>
      <c r="G183" s="35"/>
      <c r="H183" s="35"/>
      <c r="I183" s="35"/>
      <c r="J183" s="35"/>
      <c r="K183" s="35"/>
      <c r="L183" s="35"/>
      <c r="M183" s="36"/>
      <c r="N183" s="35">
        <v>5000</v>
      </c>
      <c r="O183" s="35"/>
      <c r="P183" s="36"/>
    </row>
    <row r="184" spans="1:17" s="72" customFormat="1" x14ac:dyDescent="0.25">
      <c r="A184" s="91"/>
      <c r="B184" s="37" t="s">
        <v>170</v>
      </c>
      <c r="C184" s="39" t="s">
        <v>80</v>
      </c>
      <c r="D184" s="27">
        <f t="shared" si="150"/>
        <v>500</v>
      </c>
      <c r="E184" s="80"/>
      <c r="F184" s="31">
        <f t="shared" si="151"/>
        <v>500</v>
      </c>
      <c r="G184" s="35"/>
      <c r="H184" s="35"/>
      <c r="I184" s="35"/>
      <c r="J184" s="35"/>
      <c r="K184" s="35"/>
      <c r="L184" s="35"/>
      <c r="M184" s="36"/>
      <c r="N184" s="35">
        <v>500</v>
      </c>
      <c r="O184" s="35"/>
      <c r="P184" s="36"/>
    </row>
    <row r="185" spans="1:17" s="72" customFormat="1" ht="15.75" customHeight="1" x14ac:dyDescent="0.25">
      <c r="A185" s="91"/>
      <c r="B185" s="37" t="s">
        <v>171</v>
      </c>
      <c r="C185" s="39" t="s">
        <v>80</v>
      </c>
      <c r="D185" s="27">
        <f t="shared" si="150"/>
        <v>760</v>
      </c>
      <c r="E185" s="80"/>
      <c r="F185" s="31">
        <f t="shared" si="151"/>
        <v>760</v>
      </c>
      <c r="G185" s="35"/>
      <c r="H185" s="35"/>
      <c r="I185" s="35"/>
      <c r="J185" s="35"/>
      <c r="K185" s="35"/>
      <c r="L185" s="35"/>
      <c r="M185" s="36"/>
      <c r="N185" s="35">
        <v>760</v>
      </c>
      <c r="O185" s="35"/>
      <c r="P185" s="36"/>
    </row>
    <row r="186" spans="1:17" s="72" customFormat="1" ht="27" customHeight="1" x14ac:dyDescent="0.25">
      <c r="A186" s="91"/>
      <c r="B186" s="37" t="s">
        <v>173</v>
      </c>
      <c r="C186" s="39" t="s">
        <v>80</v>
      </c>
      <c r="D186" s="27">
        <f t="shared" ref="D186:D187" si="152">+F186</f>
        <v>5500</v>
      </c>
      <c r="E186" s="80"/>
      <c r="F186" s="31">
        <f t="shared" si="151"/>
        <v>5500</v>
      </c>
      <c r="G186" s="35"/>
      <c r="H186" s="35"/>
      <c r="I186" s="35"/>
      <c r="J186" s="35"/>
      <c r="K186" s="35"/>
      <c r="L186" s="35"/>
      <c r="M186" s="36"/>
      <c r="N186" s="35">
        <v>5500</v>
      </c>
      <c r="O186" s="35"/>
      <c r="P186" s="36"/>
    </row>
    <row r="187" spans="1:17" s="72" customFormat="1" ht="15.75" customHeight="1" x14ac:dyDescent="0.25">
      <c r="A187" s="91"/>
      <c r="B187" s="37" t="s">
        <v>172</v>
      </c>
      <c r="C187" s="39" t="s">
        <v>80</v>
      </c>
      <c r="D187" s="27">
        <f t="shared" si="152"/>
        <v>1500</v>
      </c>
      <c r="E187" s="80"/>
      <c r="F187" s="31">
        <f t="shared" si="151"/>
        <v>1500</v>
      </c>
      <c r="G187" s="35"/>
      <c r="H187" s="35"/>
      <c r="I187" s="35"/>
      <c r="J187" s="35"/>
      <c r="K187" s="35"/>
      <c r="L187" s="35"/>
      <c r="M187" s="36"/>
      <c r="N187" s="35">
        <v>1500</v>
      </c>
      <c r="O187" s="35"/>
      <c r="P187" s="36"/>
    </row>
    <row r="188" spans="1:17" x14ac:dyDescent="0.25">
      <c r="A188" s="88"/>
      <c r="B188" s="37" t="s">
        <v>106</v>
      </c>
      <c r="C188" s="39" t="s">
        <v>80</v>
      </c>
      <c r="D188" s="27">
        <f>+F188</f>
        <v>8400</v>
      </c>
      <c r="E188" s="80"/>
      <c r="F188" s="31">
        <f t="shared" si="151"/>
        <v>8400</v>
      </c>
      <c r="G188" s="31"/>
      <c r="H188" s="31"/>
      <c r="I188" s="31"/>
      <c r="J188" s="31"/>
      <c r="K188" s="31"/>
      <c r="L188" s="31"/>
      <c r="M188" s="53"/>
      <c r="N188" s="31">
        <v>8400</v>
      </c>
      <c r="O188" s="31"/>
      <c r="P188" s="53"/>
    </row>
    <row r="189" spans="1:17" s="49" customFormat="1" ht="14.25" x14ac:dyDescent="0.2">
      <c r="A189" s="90">
        <v>5204</v>
      </c>
      <c r="B189" s="110" t="s">
        <v>56</v>
      </c>
      <c r="C189" s="43"/>
      <c r="D189" s="33">
        <f t="shared" ref="D189:I189" si="153">+D190</f>
        <v>120000</v>
      </c>
      <c r="E189" s="82">
        <f t="shared" si="153"/>
        <v>0</v>
      </c>
      <c r="F189" s="33">
        <f t="shared" si="153"/>
        <v>120000</v>
      </c>
      <c r="G189" s="33">
        <f t="shared" si="153"/>
        <v>120000</v>
      </c>
      <c r="H189" s="33">
        <f t="shared" si="153"/>
        <v>0</v>
      </c>
      <c r="I189" s="33">
        <f t="shared" si="153"/>
        <v>0</v>
      </c>
      <c r="J189" s="33">
        <f t="shared" ref="J189:N189" si="154">+J190</f>
        <v>0</v>
      </c>
      <c r="K189" s="33">
        <f t="shared" si="154"/>
        <v>0</v>
      </c>
      <c r="L189" s="33">
        <f t="shared" si="154"/>
        <v>0</v>
      </c>
      <c r="M189" s="33">
        <f>+M190</f>
        <v>0</v>
      </c>
      <c r="N189" s="33">
        <f t="shared" si="154"/>
        <v>0</v>
      </c>
      <c r="O189" s="33">
        <f>+O190</f>
        <v>0</v>
      </c>
      <c r="P189" s="33">
        <f>+P190</f>
        <v>0</v>
      </c>
    </row>
    <row r="190" spans="1:17" x14ac:dyDescent="0.25">
      <c r="A190" s="88"/>
      <c r="B190" s="61" t="s">
        <v>82</v>
      </c>
      <c r="C190" s="39" t="s">
        <v>80</v>
      </c>
      <c r="D190" s="27">
        <f>+F190</f>
        <v>120000</v>
      </c>
      <c r="E190" s="80"/>
      <c r="F190" s="31">
        <f>SUM(G190:P190)</f>
        <v>120000</v>
      </c>
      <c r="G190" s="31">
        <v>120000</v>
      </c>
      <c r="H190" s="31"/>
      <c r="I190" s="31"/>
      <c r="J190" s="31"/>
      <c r="K190" s="31"/>
      <c r="L190" s="31"/>
      <c r="M190" s="53"/>
      <c r="N190" s="31"/>
      <c r="O190" s="31"/>
      <c r="P190" s="53"/>
    </row>
    <row r="191" spans="1:17" s="49" customFormat="1" ht="14.25" x14ac:dyDescent="0.2">
      <c r="A191" s="90">
        <v>5205</v>
      </c>
      <c r="B191" s="110" t="s">
        <v>57</v>
      </c>
      <c r="C191" s="43"/>
      <c r="D191" s="33">
        <f t="shared" ref="D191:P191" si="155">SUM(D192:D194)</f>
        <v>2100</v>
      </c>
      <c r="E191" s="82">
        <f t="shared" si="155"/>
        <v>0</v>
      </c>
      <c r="F191" s="33">
        <f t="shared" si="155"/>
        <v>2100</v>
      </c>
      <c r="G191" s="33">
        <f t="shared" si="155"/>
        <v>0</v>
      </c>
      <c r="H191" s="33">
        <f t="shared" si="155"/>
        <v>0</v>
      </c>
      <c r="I191" s="33">
        <f t="shared" si="155"/>
        <v>0</v>
      </c>
      <c r="J191" s="33">
        <f t="shared" si="155"/>
        <v>0</v>
      </c>
      <c r="K191" s="33">
        <f t="shared" si="155"/>
        <v>0</v>
      </c>
      <c r="L191" s="33">
        <f t="shared" si="155"/>
        <v>0</v>
      </c>
      <c r="M191" s="33">
        <f t="shared" ref="M191" si="156">SUM(M192:M194)</f>
        <v>0</v>
      </c>
      <c r="N191" s="33">
        <f t="shared" si="155"/>
        <v>2100</v>
      </c>
      <c r="O191" s="33">
        <f t="shared" si="155"/>
        <v>0</v>
      </c>
      <c r="P191" s="33">
        <f t="shared" si="155"/>
        <v>0</v>
      </c>
    </row>
    <row r="192" spans="1:17" x14ac:dyDescent="0.25">
      <c r="A192" s="88"/>
      <c r="B192" s="27" t="s">
        <v>108</v>
      </c>
      <c r="C192" s="39" t="s">
        <v>80</v>
      </c>
      <c r="D192" s="27">
        <f>+F192</f>
        <v>1500</v>
      </c>
      <c r="E192" s="80"/>
      <c r="F192" s="31">
        <f>SUM(G192:P192)</f>
        <v>1500</v>
      </c>
      <c r="G192" s="31"/>
      <c r="H192" s="31"/>
      <c r="I192" s="31"/>
      <c r="J192" s="31"/>
      <c r="K192" s="31"/>
      <c r="L192" s="31"/>
      <c r="M192" s="53"/>
      <c r="N192" s="31">
        <v>1500</v>
      </c>
      <c r="O192" s="31"/>
      <c r="P192" s="53"/>
    </row>
    <row r="193" spans="1:17" ht="30" x14ac:dyDescent="0.25">
      <c r="A193" s="88"/>
      <c r="B193" s="27" t="s">
        <v>109</v>
      </c>
      <c r="C193" s="39" t="s">
        <v>80</v>
      </c>
      <c r="D193" s="27">
        <f>+F193</f>
        <v>600</v>
      </c>
      <c r="E193" s="80"/>
      <c r="F193" s="31">
        <f>SUM(G193:P193)</f>
        <v>600</v>
      </c>
      <c r="G193" s="31"/>
      <c r="H193" s="31"/>
      <c r="I193" s="31"/>
      <c r="J193" s="31"/>
      <c r="K193" s="31"/>
      <c r="L193" s="31"/>
      <c r="M193" s="53"/>
      <c r="N193" s="31">
        <v>600</v>
      </c>
      <c r="O193" s="31"/>
      <c r="P193" s="53"/>
    </row>
    <row r="194" spans="1:17" hidden="1" x14ac:dyDescent="0.25">
      <c r="A194" s="88"/>
      <c r="B194" s="37"/>
      <c r="C194" s="30"/>
      <c r="D194" s="27">
        <f>+F194</f>
        <v>0</v>
      </c>
      <c r="E194" s="80"/>
      <c r="F194" s="31">
        <f>SUM(G194:P194)</f>
        <v>0</v>
      </c>
      <c r="G194" s="31"/>
      <c r="H194" s="31"/>
      <c r="I194" s="31"/>
      <c r="J194" s="31"/>
      <c r="K194" s="31"/>
      <c r="L194" s="31"/>
      <c r="M194" s="53"/>
      <c r="N194" s="31"/>
      <c r="O194" s="31"/>
      <c r="P194" s="53"/>
    </row>
    <row r="195" spans="1:17" s="49" customFormat="1" ht="18.75" customHeight="1" x14ac:dyDescent="0.2">
      <c r="A195" s="90">
        <v>5206</v>
      </c>
      <c r="B195" s="110" t="s">
        <v>58</v>
      </c>
      <c r="C195" s="43"/>
      <c r="D195" s="33">
        <f t="shared" ref="D195:I195" si="157">+D196</f>
        <v>269000</v>
      </c>
      <c r="E195" s="82">
        <f t="shared" si="157"/>
        <v>189348</v>
      </c>
      <c r="F195" s="33">
        <f t="shared" si="157"/>
        <v>79652</v>
      </c>
      <c r="G195" s="33">
        <f t="shared" si="157"/>
        <v>0</v>
      </c>
      <c r="H195" s="33">
        <f t="shared" si="157"/>
        <v>0</v>
      </c>
      <c r="I195" s="33">
        <f t="shared" si="157"/>
        <v>0</v>
      </c>
      <c r="J195" s="33">
        <f t="shared" ref="J195:N195" si="158">+J196</f>
        <v>0</v>
      </c>
      <c r="K195" s="33">
        <f t="shared" si="158"/>
        <v>0</v>
      </c>
      <c r="L195" s="33">
        <f t="shared" si="158"/>
        <v>0</v>
      </c>
      <c r="M195" s="33">
        <f>+M196</f>
        <v>0</v>
      </c>
      <c r="N195" s="33">
        <f t="shared" si="158"/>
        <v>79652</v>
      </c>
      <c r="O195" s="33">
        <f>+O196</f>
        <v>0</v>
      </c>
      <c r="P195" s="33">
        <f>+P196</f>
        <v>0</v>
      </c>
    </row>
    <row r="196" spans="1:17" s="49" customFormat="1" ht="14.25" x14ac:dyDescent="0.2">
      <c r="A196" s="94"/>
      <c r="B196" s="113" t="s">
        <v>0</v>
      </c>
      <c r="C196" s="42"/>
      <c r="D196" s="28">
        <f t="shared" ref="D196:P196" si="159">SUM(D197:D198)</f>
        <v>269000</v>
      </c>
      <c r="E196" s="84">
        <f t="shared" si="159"/>
        <v>189348</v>
      </c>
      <c r="F196" s="28">
        <f t="shared" si="159"/>
        <v>79652</v>
      </c>
      <c r="G196" s="28">
        <f t="shared" si="159"/>
        <v>0</v>
      </c>
      <c r="H196" s="28">
        <f t="shared" si="159"/>
        <v>0</v>
      </c>
      <c r="I196" s="28">
        <f t="shared" si="159"/>
        <v>0</v>
      </c>
      <c r="J196" s="28">
        <f t="shared" si="159"/>
        <v>0</v>
      </c>
      <c r="K196" s="28">
        <f t="shared" si="159"/>
        <v>0</v>
      </c>
      <c r="L196" s="28">
        <f t="shared" si="159"/>
        <v>0</v>
      </c>
      <c r="M196" s="28">
        <f t="shared" ref="M196" si="160">SUM(M197:M198)</f>
        <v>0</v>
      </c>
      <c r="N196" s="28">
        <f t="shared" si="159"/>
        <v>79652</v>
      </c>
      <c r="O196" s="28">
        <f t="shared" si="159"/>
        <v>0</v>
      </c>
      <c r="P196" s="28">
        <f t="shared" si="159"/>
        <v>0</v>
      </c>
    </row>
    <row r="197" spans="1:17" ht="60" x14ac:dyDescent="0.25">
      <c r="A197" s="88"/>
      <c r="B197" s="37" t="s">
        <v>19</v>
      </c>
      <c r="C197" s="30" t="s">
        <v>79</v>
      </c>
      <c r="D197" s="31">
        <f>+F197+E197</f>
        <v>239000</v>
      </c>
      <c r="E197" s="80">
        <v>189348</v>
      </c>
      <c r="F197" s="31">
        <f>SUM(G197:P197)</f>
        <v>49652</v>
      </c>
      <c r="G197" s="31"/>
      <c r="H197" s="31"/>
      <c r="I197" s="31"/>
      <c r="J197" s="31"/>
      <c r="K197" s="31"/>
      <c r="L197" s="31"/>
      <c r="M197" s="53"/>
      <c r="N197" s="53">
        <v>49652</v>
      </c>
      <c r="O197" s="31"/>
      <c r="P197" s="53"/>
    </row>
    <row r="198" spans="1:17" ht="30" x14ac:dyDescent="0.25">
      <c r="A198" s="88"/>
      <c r="B198" s="61" t="s">
        <v>14</v>
      </c>
      <c r="C198" s="30" t="s">
        <v>80</v>
      </c>
      <c r="D198" s="27">
        <f>+F198</f>
        <v>30000</v>
      </c>
      <c r="E198" s="80"/>
      <c r="F198" s="31">
        <f>SUM(G198:P198)</f>
        <v>30000</v>
      </c>
      <c r="G198" s="31"/>
      <c r="H198" s="31"/>
      <c r="I198" s="31"/>
      <c r="J198" s="31"/>
      <c r="K198" s="31"/>
      <c r="L198" s="31"/>
      <c r="M198" s="53"/>
      <c r="N198" s="53">
        <v>30000</v>
      </c>
      <c r="O198" s="31"/>
      <c r="P198" s="53"/>
    </row>
    <row r="199" spans="1:17" s="49" customFormat="1" ht="14.25" x14ac:dyDescent="0.2">
      <c r="A199" s="90">
        <v>5219</v>
      </c>
      <c r="B199" s="110" t="s">
        <v>59</v>
      </c>
      <c r="C199" s="68"/>
      <c r="D199" s="17">
        <f t="shared" ref="D199:P199" si="161">SUM(D200:D200)</f>
        <v>10000</v>
      </c>
      <c r="E199" s="77">
        <f t="shared" si="161"/>
        <v>0</v>
      </c>
      <c r="F199" s="17">
        <f t="shared" si="161"/>
        <v>10000</v>
      </c>
      <c r="G199" s="17">
        <f t="shared" si="161"/>
        <v>0</v>
      </c>
      <c r="H199" s="17">
        <f t="shared" si="161"/>
        <v>0</v>
      </c>
      <c r="I199" s="17">
        <f t="shared" si="161"/>
        <v>0</v>
      </c>
      <c r="J199" s="17">
        <f t="shared" si="161"/>
        <v>0</v>
      </c>
      <c r="K199" s="17">
        <f t="shared" si="161"/>
        <v>0</v>
      </c>
      <c r="L199" s="17">
        <f t="shared" si="161"/>
        <v>0</v>
      </c>
      <c r="M199" s="17">
        <f t="shared" si="161"/>
        <v>0</v>
      </c>
      <c r="N199" s="17">
        <f t="shared" si="161"/>
        <v>10000</v>
      </c>
      <c r="O199" s="17">
        <f t="shared" si="161"/>
        <v>0</v>
      </c>
      <c r="P199" s="17">
        <f t="shared" si="161"/>
        <v>0</v>
      </c>
    </row>
    <row r="200" spans="1:17" x14ac:dyDescent="0.25">
      <c r="A200" s="88"/>
      <c r="B200" s="61" t="s">
        <v>110</v>
      </c>
      <c r="C200" s="39" t="s">
        <v>80</v>
      </c>
      <c r="D200" s="31">
        <f>+F200</f>
        <v>10000</v>
      </c>
      <c r="E200" s="80"/>
      <c r="F200" s="31">
        <f>SUM(G200:P200)</f>
        <v>10000</v>
      </c>
      <c r="G200" s="31"/>
      <c r="H200" s="31"/>
      <c r="I200" s="31"/>
      <c r="J200" s="31"/>
      <c r="K200" s="31"/>
      <c r="L200" s="31"/>
      <c r="M200" s="53"/>
      <c r="N200" s="31">
        <v>10000</v>
      </c>
      <c r="O200" s="31"/>
      <c r="P200" s="53"/>
    </row>
    <row r="201" spans="1:17" s="49" customFormat="1" ht="14.25" x14ac:dyDescent="0.2">
      <c r="A201" s="92" t="s">
        <v>50</v>
      </c>
      <c r="B201" s="112" t="s">
        <v>51</v>
      </c>
      <c r="C201" s="25"/>
      <c r="D201" s="26">
        <f t="shared" ref="D201:P201" si="162">+D202+D206+D212+D219+D215+D204</f>
        <v>845611</v>
      </c>
      <c r="E201" s="26">
        <f t="shared" si="162"/>
        <v>29328</v>
      </c>
      <c r="F201" s="26">
        <f t="shared" si="162"/>
        <v>696065</v>
      </c>
      <c r="G201" s="26">
        <f t="shared" si="162"/>
        <v>120000</v>
      </c>
      <c r="H201" s="26">
        <f t="shared" si="162"/>
        <v>0</v>
      </c>
      <c r="I201" s="26">
        <f t="shared" si="162"/>
        <v>0</v>
      </c>
      <c r="J201" s="26">
        <f t="shared" si="162"/>
        <v>0</v>
      </c>
      <c r="K201" s="26">
        <f t="shared" si="162"/>
        <v>0</v>
      </c>
      <c r="L201" s="26">
        <f t="shared" si="162"/>
        <v>0</v>
      </c>
      <c r="M201" s="26">
        <f t="shared" ref="M201" si="163">+M202+M206+M212+M219+M215+M204</f>
        <v>0</v>
      </c>
      <c r="N201" s="26">
        <f t="shared" si="162"/>
        <v>576065</v>
      </c>
      <c r="O201" s="26">
        <f t="shared" si="162"/>
        <v>0</v>
      </c>
      <c r="P201" s="26">
        <f t="shared" si="162"/>
        <v>0</v>
      </c>
    </row>
    <row r="202" spans="1:17" s="49" customFormat="1" ht="14.25" x14ac:dyDescent="0.2">
      <c r="A202" s="90">
        <v>5201</v>
      </c>
      <c r="B202" s="110" t="s">
        <v>53</v>
      </c>
      <c r="C202" s="43"/>
      <c r="D202" s="33">
        <f t="shared" ref="D202:P202" si="164">SUM(D203:D203)</f>
        <v>805</v>
      </c>
      <c r="E202" s="82">
        <f t="shared" si="164"/>
        <v>0</v>
      </c>
      <c r="F202" s="33">
        <f t="shared" si="164"/>
        <v>805</v>
      </c>
      <c r="G202" s="33">
        <f t="shared" si="164"/>
        <v>0</v>
      </c>
      <c r="H202" s="33">
        <f t="shared" si="164"/>
        <v>0</v>
      </c>
      <c r="I202" s="33">
        <f t="shared" si="164"/>
        <v>0</v>
      </c>
      <c r="J202" s="33">
        <f t="shared" si="164"/>
        <v>0</v>
      </c>
      <c r="K202" s="33">
        <f t="shared" si="164"/>
        <v>0</v>
      </c>
      <c r="L202" s="33">
        <f t="shared" si="164"/>
        <v>0</v>
      </c>
      <c r="M202" s="33">
        <f t="shared" si="164"/>
        <v>0</v>
      </c>
      <c r="N202" s="33">
        <f t="shared" si="164"/>
        <v>805</v>
      </c>
      <c r="O202" s="33">
        <f t="shared" si="164"/>
        <v>0</v>
      </c>
      <c r="P202" s="33">
        <f t="shared" si="164"/>
        <v>0</v>
      </c>
    </row>
    <row r="203" spans="1:17" ht="30" x14ac:dyDescent="0.25">
      <c r="A203" s="88"/>
      <c r="B203" s="29" t="s">
        <v>117</v>
      </c>
      <c r="C203" s="39" t="s">
        <v>80</v>
      </c>
      <c r="D203" s="27">
        <f>+F203</f>
        <v>805</v>
      </c>
      <c r="E203" s="80"/>
      <c r="F203" s="31">
        <f>SUM(G203:P203)</f>
        <v>805</v>
      </c>
      <c r="G203" s="31"/>
      <c r="H203" s="31"/>
      <c r="I203" s="31"/>
      <c r="J203" s="31"/>
      <c r="K203" s="31"/>
      <c r="L203" s="31"/>
      <c r="M203" s="53"/>
      <c r="N203" s="31">
        <v>805</v>
      </c>
      <c r="O203" s="31"/>
      <c r="P203" s="53"/>
    </row>
    <row r="204" spans="1:17" s="56" customFormat="1" ht="14.25" x14ac:dyDescent="0.2">
      <c r="A204" s="90">
        <v>5202</v>
      </c>
      <c r="B204" s="110" t="s">
        <v>77</v>
      </c>
      <c r="C204" s="43"/>
      <c r="D204" s="33">
        <f t="shared" ref="D204:N204" si="165">+D205</f>
        <v>160000</v>
      </c>
      <c r="E204" s="82">
        <f t="shared" si="165"/>
        <v>0</v>
      </c>
      <c r="F204" s="33">
        <f t="shared" si="165"/>
        <v>160000</v>
      </c>
      <c r="G204" s="33">
        <f t="shared" si="165"/>
        <v>0</v>
      </c>
      <c r="H204" s="33">
        <f t="shared" si="165"/>
        <v>0</v>
      </c>
      <c r="I204" s="33">
        <f t="shared" si="165"/>
        <v>0</v>
      </c>
      <c r="J204" s="33">
        <f t="shared" si="165"/>
        <v>0</v>
      </c>
      <c r="K204" s="33">
        <f t="shared" si="165"/>
        <v>0</v>
      </c>
      <c r="L204" s="33">
        <f t="shared" si="165"/>
        <v>0</v>
      </c>
      <c r="M204" s="33">
        <f>+M205</f>
        <v>0</v>
      </c>
      <c r="N204" s="33">
        <f t="shared" si="165"/>
        <v>160000</v>
      </c>
      <c r="O204" s="33">
        <f>+O205</f>
        <v>0</v>
      </c>
      <c r="P204" s="33">
        <f>+P205</f>
        <v>0</v>
      </c>
    </row>
    <row r="205" spans="1:17" ht="30.75" customHeight="1" x14ac:dyDescent="0.25">
      <c r="A205" s="88"/>
      <c r="B205" s="37" t="s">
        <v>112</v>
      </c>
      <c r="C205" s="23" t="s">
        <v>123</v>
      </c>
      <c r="D205" s="27">
        <f>+F205</f>
        <v>160000</v>
      </c>
      <c r="E205" s="38"/>
      <c r="F205" s="35">
        <f>SUM(G205:P205)</f>
        <v>160000</v>
      </c>
      <c r="G205" s="35"/>
      <c r="H205" s="35"/>
      <c r="I205" s="35"/>
      <c r="J205" s="35"/>
      <c r="K205" s="35"/>
      <c r="L205" s="35"/>
      <c r="M205" s="36"/>
      <c r="N205" s="35">
        <v>160000</v>
      </c>
      <c r="O205" s="35"/>
      <c r="P205" s="36"/>
    </row>
    <row r="206" spans="1:17" s="49" customFormat="1" ht="28.5" x14ac:dyDescent="0.2">
      <c r="A206" s="90">
        <v>5203</v>
      </c>
      <c r="B206" s="110" t="s">
        <v>55</v>
      </c>
      <c r="C206" s="43"/>
      <c r="D206" s="33">
        <f t="shared" ref="D206:P206" si="166">SUM(D207:D211)</f>
        <v>291768</v>
      </c>
      <c r="E206" s="82">
        <f t="shared" si="166"/>
        <v>0</v>
      </c>
      <c r="F206" s="33">
        <f t="shared" si="166"/>
        <v>291768</v>
      </c>
      <c r="G206" s="33">
        <f t="shared" si="166"/>
        <v>0</v>
      </c>
      <c r="H206" s="33">
        <f t="shared" si="166"/>
        <v>0</v>
      </c>
      <c r="I206" s="33">
        <f t="shared" si="166"/>
        <v>0</v>
      </c>
      <c r="J206" s="33">
        <f t="shared" si="166"/>
        <v>0</v>
      </c>
      <c r="K206" s="33">
        <f t="shared" si="166"/>
        <v>0</v>
      </c>
      <c r="L206" s="33">
        <f t="shared" ref="L206" si="167">SUM(L207:L211)</f>
        <v>0</v>
      </c>
      <c r="M206" s="33">
        <f t="shared" ref="M206" si="168">SUM(M207:M211)</f>
        <v>0</v>
      </c>
      <c r="N206" s="33">
        <f t="shared" si="166"/>
        <v>291768</v>
      </c>
      <c r="O206" s="33">
        <f t="shared" si="166"/>
        <v>0</v>
      </c>
      <c r="P206" s="33">
        <f t="shared" si="166"/>
        <v>0</v>
      </c>
      <c r="Q206" s="97"/>
    </row>
    <row r="207" spans="1:17" ht="30" x14ac:dyDescent="0.25">
      <c r="A207" s="88"/>
      <c r="B207" s="27" t="s">
        <v>194</v>
      </c>
      <c r="C207" s="39" t="s">
        <v>80</v>
      </c>
      <c r="D207" s="27">
        <f>+F207</f>
        <v>8500</v>
      </c>
      <c r="E207" s="80"/>
      <c r="F207" s="31">
        <f>SUM(G207:P207)</f>
        <v>8500</v>
      </c>
      <c r="G207" s="31"/>
      <c r="H207" s="31"/>
      <c r="I207" s="31"/>
      <c r="J207" s="31"/>
      <c r="K207" s="31"/>
      <c r="L207" s="31"/>
      <c r="M207" s="53"/>
      <c r="N207" s="31">
        <v>8500</v>
      </c>
      <c r="O207" s="31"/>
      <c r="P207" s="53"/>
    </row>
    <row r="208" spans="1:17" ht="30" x14ac:dyDescent="0.25">
      <c r="A208" s="88"/>
      <c r="B208" s="27" t="s">
        <v>113</v>
      </c>
      <c r="C208" s="23" t="s">
        <v>123</v>
      </c>
      <c r="D208" s="27">
        <f>+F208</f>
        <v>250000</v>
      </c>
      <c r="E208" s="80"/>
      <c r="F208" s="31">
        <f>SUM(G208:P208)</f>
        <v>250000</v>
      </c>
      <c r="G208" s="31"/>
      <c r="H208" s="31"/>
      <c r="I208" s="31"/>
      <c r="J208" s="31"/>
      <c r="K208" s="31"/>
      <c r="L208" s="31"/>
      <c r="M208" s="53"/>
      <c r="N208" s="31">
        <v>250000</v>
      </c>
      <c r="O208" s="31"/>
      <c r="P208" s="53"/>
    </row>
    <row r="209" spans="1:16" ht="16.5" customHeight="1" x14ac:dyDescent="0.25">
      <c r="A209" s="88"/>
      <c r="B209" s="27" t="s">
        <v>111</v>
      </c>
      <c r="C209" s="39" t="s">
        <v>80</v>
      </c>
      <c r="D209" s="27">
        <f>+F209</f>
        <v>6000</v>
      </c>
      <c r="E209" s="80"/>
      <c r="F209" s="31">
        <f>SUM(G209:P209)</f>
        <v>6000</v>
      </c>
      <c r="G209" s="31"/>
      <c r="H209" s="31"/>
      <c r="I209" s="31"/>
      <c r="J209" s="31"/>
      <c r="K209" s="31"/>
      <c r="L209" s="31"/>
      <c r="M209" s="53"/>
      <c r="N209" s="31">
        <v>6000</v>
      </c>
      <c r="O209" s="31"/>
      <c r="P209" s="53"/>
    </row>
    <row r="210" spans="1:16" ht="16.5" customHeight="1" x14ac:dyDescent="0.25">
      <c r="A210" s="88"/>
      <c r="B210" s="29" t="s">
        <v>118</v>
      </c>
      <c r="C210" s="39" t="s">
        <v>80</v>
      </c>
      <c r="D210" s="27">
        <f>+F210</f>
        <v>2500</v>
      </c>
      <c r="E210" s="80"/>
      <c r="F210" s="31">
        <f>SUM(G210:P210)</f>
        <v>2500</v>
      </c>
      <c r="G210" s="31"/>
      <c r="H210" s="31"/>
      <c r="I210" s="31"/>
      <c r="J210" s="31"/>
      <c r="K210" s="31"/>
      <c r="L210" s="31"/>
      <c r="M210" s="53"/>
      <c r="N210" s="31">
        <v>2500</v>
      </c>
      <c r="O210" s="31"/>
      <c r="P210" s="53"/>
    </row>
    <row r="211" spans="1:16" ht="30" customHeight="1" x14ac:dyDescent="0.25">
      <c r="A211" s="88"/>
      <c r="B211" s="24" t="s">
        <v>116</v>
      </c>
      <c r="C211" s="39" t="s">
        <v>80</v>
      </c>
      <c r="D211" s="27">
        <f>+F211</f>
        <v>24768</v>
      </c>
      <c r="E211" s="80"/>
      <c r="F211" s="31">
        <f>SUM(G211:P211)</f>
        <v>24768</v>
      </c>
      <c r="G211" s="31"/>
      <c r="H211" s="31"/>
      <c r="I211" s="31"/>
      <c r="J211" s="31"/>
      <c r="K211" s="31"/>
      <c r="L211" s="31"/>
      <c r="M211" s="53"/>
      <c r="N211" s="19">
        <v>24768</v>
      </c>
      <c r="O211" s="31"/>
      <c r="P211" s="53"/>
    </row>
    <row r="212" spans="1:16" s="49" customFormat="1" ht="14.25" x14ac:dyDescent="0.2">
      <c r="A212" s="90">
        <v>5204</v>
      </c>
      <c r="B212" s="110" t="s">
        <v>56</v>
      </c>
      <c r="C212" s="43"/>
      <c r="D212" s="33">
        <f t="shared" ref="D212:P212" si="169">SUM(D213:D214)</f>
        <v>75000</v>
      </c>
      <c r="E212" s="82">
        <f t="shared" si="169"/>
        <v>0</v>
      </c>
      <c r="F212" s="33">
        <f t="shared" si="169"/>
        <v>75000</v>
      </c>
      <c r="G212" s="33">
        <f t="shared" si="169"/>
        <v>0</v>
      </c>
      <c r="H212" s="33">
        <f t="shared" si="169"/>
        <v>0</v>
      </c>
      <c r="I212" s="33">
        <f t="shared" si="169"/>
        <v>0</v>
      </c>
      <c r="J212" s="33">
        <f t="shared" si="169"/>
        <v>0</v>
      </c>
      <c r="K212" s="33">
        <f t="shared" si="169"/>
        <v>0</v>
      </c>
      <c r="L212" s="33">
        <f t="shared" si="169"/>
        <v>0</v>
      </c>
      <c r="M212" s="33">
        <f t="shared" ref="M212" si="170">SUM(M213:M214)</f>
        <v>0</v>
      </c>
      <c r="N212" s="33">
        <f t="shared" si="169"/>
        <v>75000</v>
      </c>
      <c r="O212" s="33">
        <f t="shared" si="169"/>
        <v>0</v>
      </c>
      <c r="P212" s="33">
        <f t="shared" si="169"/>
        <v>0</v>
      </c>
    </row>
    <row r="213" spans="1:16" x14ac:dyDescent="0.25">
      <c r="A213" s="88"/>
      <c r="B213" s="19" t="s">
        <v>114</v>
      </c>
      <c r="C213" s="39" t="s">
        <v>80</v>
      </c>
      <c r="D213" s="27">
        <f>+F213</f>
        <v>60000</v>
      </c>
      <c r="E213" s="80"/>
      <c r="F213" s="31">
        <f>SUM(G213:P213)</f>
        <v>60000</v>
      </c>
      <c r="G213" s="31"/>
      <c r="H213" s="31"/>
      <c r="I213" s="31"/>
      <c r="J213" s="31"/>
      <c r="K213" s="31"/>
      <c r="L213" s="31"/>
      <c r="M213" s="53"/>
      <c r="N213" s="31">
        <v>60000</v>
      </c>
      <c r="O213" s="31"/>
      <c r="P213" s="53"/>
    </row>
    <row r="214" spans="1:16" x14ac:dyDescent="0.25">
      <c r="A214" s="88"/>
      <c r="B214" s="19" t="s">
        <v>115</v>
      </c>
      <c r="C214" s="39" t="s">
        <v>80</v>
      </c>
      <c r="D214" s="27">
        <f t="shared" ref="D214" si="171">+F214</f>
        <v>15000</v>
      </c>
      <c r="E214" s="80"/>
      <c r="F214" s="31">
        <f>SUM(G214:P214)</f>
        <v>15000</v>
      </c>
      <c r="G214" s="31"/>
      <c r="H214" s="31"/>
      <c r="I214" s="31"/>
      <c r="J214" s="31"/>
      <c r="K214" s="31"/>
      <c r="L214" s="31"/>
      <c r="M214" s="53"/>
      <c r="N214" s="31">
        <v>15000</v>
      </c>
      <c r="O214" s="31"/>
      <c r="P214" s="53"/>
    </row>
    <row r="215" spans="1:16" s="49" customFormat="1" ht="14.25" hidden="1" x14ac:dyDescent="0.2">
      <c r="A215" s="98" t="s">
        <v>60</v>
      </c>
      <c r="B215" s="110" t="s">
        <v>57</v>
      </c>
      <c r="C215" s="43"/>
      <c r="D215" s="33">
        <f>SUM(D216:D218)</f>
        <v>0</v>
      </c>
      <c r="E215" s="82">
        <f t="shared" ref="E215:P215" si="172">SUM(E216:E218)</f>
        <v>0</v>
      </c>
      <c r="F215" s="33">
        <f t="shared" si="172"/>
        <v>0</v>
      </c>
      <c r="G215" s="33">
        <f t="shared" si="172"/>
        <v>0</v>
      </c>
      <c r="H215" s="33">
        <f t="shared" si="172"/>
        <v>0</v>
      </c>
      <c r="I215" s="33">
        <f t="shared" si="172"/>
        <v>0</v>
      </c>
      <c r="J215" s="33">
        <f t="shared" si="172"/>
        <v>0</v>
      </c>
      <c r="K215" s="33">
        <f t="shared" si="172"/>
        <v>0</v>
      </c>
      <c r="L215" s="33">
        <f t="shared" ref="L215" si="173">SUM(L216:L218)</f>
        <v>0</v>
      </c>
      <c r="M215" s="33">
        <f t="shared" ref="M215" si="174">SUM(M216:M218)</f>
        <v>0</v>
      </c>
      <c r="N215" s="33">
        <f t="shared" si="172"/>
        <v>0</v>
      </c>
      <c r="O215" s="33">
        <f t="shared" si="172"/>
        <v>0</v>
      </c>
      <c r="P215" s="33">
        <f t="shared" si="172"/>
        <v>0</v>
      </c>
    </row>
    <row r="216" spans="1:16" hidden="1" x14ac:dyDescent="0.25">
      <c r="A216" s="88"/>
      <c r="B216" s="27"/>
      <c r="C216" s="30"/>
      <c r="D216" s="27">
        <f>+F216</f>
        <v>0</v>
      </c>
      <c r="E216" s="80"/>
      <c r="F216" s="31">
        <f>SUM(G216:P216)</f>
        <v>0</v>
      </c>
      <c r="G216" s="31"/>
      <c r="H216" s="31"/>
      <c r="I216" s="31"/>
      <c r="J216" s="31"/>
      <c r="K216" s="31"/>
      <c r="L216" s="31"/>
      <c r="M216" s="53"/>
      <c r="N216" s="31"/>
      <c r="O216" s="31"/>
      <c r="P216" s="53"/>
    </row>
    <row r="217" spans="1:16" hidden="1" x14ac:dyDescent="0.25">
      <c r="A217" s="88"/>
      <c r="B217" s="27"/>
      <c r="C217" s="30"/>
      <c r="D217" s="27">
        <f t="shared" ref="D217:D218" si="175">+F217</f>
        <v>0</v>
      </c>
      <c r="E217" s="80"/>
      <c r="F217" s="31">
        <f>SUM(G217:P217)</f>
        <v>0</v>
      </c>
      <c r="G217" s="31"/>
      <c r="H217" s="31"/>
      <c r="I217" s="31"/>
      <c r="J217" s="31"/>
      <c r="K217" s="31"/>
      <c r="L217" s="31"/>
      <c r="M217" s="53"/>
      <c r="N217" s="31"/>
      <c r="O217" s="31"/>
      <c r="P217" s="53"/>
    </row>
    <row r="218" spans="1:16" hidden="1" x14ac:dyDescent="0.25">
      <c r="A218" s="88"/>
      <c r="B218" s="27"/>
      <c r="C218" s="30"/>
      <c r="D218" s="27">
        <f t="shared" si="175"/>
        <v>0</v>
      </c>
      <c r="E218" s="80"/>
      <c r="F218" s="31">
        <f>SUM(G218:P218)</f>
        <v>0</v>
      </c>
      <c r="G218" s="31"/>
      <c r="H218" s="31"/>
      <c r="I218" s="31"/>
      <c r="J218" s="31"/>
      <c r="K218" s="31"/>
      <c r="L218" s="31"/>
      <c r="M218" s="53"/>
      <c r="N218" s="31"/>
      <c r="O218" s="31"/>
      <c r="P218" s="53"/>
    </row>
    <row r="219" spans="1:16" s="49" customFormat="1" ht="28.5" x14ac:dyDescent="0.2">
      <c r="A219" s="90">
        <v>5206</v>
      </c>
      <c r="B219" s="110" t="s">
        <v>58</v>
      </c>
      <c r="C219" s="43"/>
      <c r="D219" s="33">
        <f t="shared" ref="D219:I219" si="176">+D220</f>
        <v>318038</v>
      </c>
      <c r="E219" s="82">
        <f t="shared" si="176"/>
        <v>29328</v>
      </c>
      <c r="F219" s="33">
        <f t="shared" si="176"/>
        <v>168492</v>
      </c>
      <c r="G219" s="33">
        <f t="shared" si="176"/>
        <v>120000</v>
      </c>
      <c r="H219" s="33">
        <f t="shared" si="176"/>
        <v>0</v>
      </c>
      <c r="I219" s="33">
        <f t="shared" si="176"/>
        <v>0</v>
      </c>
      <c r="J219" s="33">
        <f t="shared" ref="J219:N219" si="177">+J220</f>
        <v>0</v>
      </c>
      <c r="K219" s="33">
        <f t="shared" si="177"/>
        <v>0</v>
      </c>
      <c r="L219" s="33">
        <f t="shared" si="177"/>
        <v>0</v>
      </c>
      <c r="M219" s="33">
        <f>+M220+M222</f>
        <v>0</v>
      </c>
      <c r="N219" s="33">
        <f t="shared" si="177"/>
        <v>48492</v>
      </c>
      <c r="O219" s="33">
        <f>+O220</f>
        <v>0</v>
      </c>
      <c r="P219" s="33">
        <f>+P220+P222</f>
        <v>0</v>
      </c>
    </row>
    <row r="220" spans="1:16" s="49" customFormat="1" ht="14.25" x14ac:dyDescent="0.2">
      <c r="A220" s="94"/>
      <c r="B220" s="113" t="s">
        <v>0</v>
      </c>
      <c r="C220" s="42"/>
      <c r="D220" s="28">
        <f t="shared" ref="D220:P220" si="178">SUM(D221:D225)</f>
        <v>318038</v>
      </c>
      <c r="E220" s="84">
        <f t="shared" si="178"/>
        <v>29328</v>
      </c>
      <c r="F220" s="28">
        <f t="shared" si="178"/>
        <v>168492</v>
      </c>
      <c r="G220" s="28">
        <f t="shared" si="178"/>
        <v>120000</v>
      </c>
      <c r="H220" s="28">
        <f t="shared" si="178"/>
        <v>0</v>
      </c>
      <c r="I220" s="28">
        <f t="shared" si="178"/>
        <v>0</v>
      </c>
      <c r="J220" s="28">
        <f t="shared" si="178"/>
        <v>0</v>
      </c>
      <c r="K220" s="28">
        <f t="shared" si="178"/>
        <v>0</v>
      </c>
      <c r="L220" s="28">
        <f t="shared" si="178"/>
        <v>0</v>
      </c>
      <c r="M220" s="28">
        <f t="shared" ref="M220" si="179">SUM(M221:M225)</f>
        <v>0</v>
      </c>
      <c r="N220" s="28">
        <f t="shared" si="178"/>
        <v>48492</v>
      </c>
      <c r="O220" s="28">
        <f t="shared" si="178"/>
        <v>0</v>
      </c>
      <c r="P220" s="28">
        <f t="shared" si="178"/>
        <v>0</v>
      </c>
    </row>
    <row r="221" spans="1:16" ht="45" x14ac:dyDescent="0.25">
      <c r="A221" s="88"/>
      <c r="B221" s="24" t="s">
        <v>141</v>
      </c>
      <c r="C221" s="30" t="s">
        <v>123</v>
      </c>
      <c r="D221" s="27">
        <f>+F221</f>
        <v>120000</v>
      </c>
      <c r="E221" s="80"/>
      <c r="F221" s="31">
        <f>+G221+H221+I221+O221+P221</f>
        <v>120000</v>
      </c>
      <c r="G221" s="31">
        <v>120000</v>
      </c>
      <c r="H221" s="31"/>
      <c r="I221" s="31"/>
      <c r="J221" s="31"/>
      <c r="K221" s="31"/>
      <c r="L221" s="31"/>
      <c r="M221" s="53"/>
      <c r="N221" s="31"/>
      <c r="O221" s="31"/>
      <c r="P221" s="53"/>
    </row>
    <row r="222" spans="1:16" ht="48" customHeight="1" x14ac:dyDescent="0.25">
      <c r="A222" s="88"/>
      <c r="B222" s="61" t="s">
        <v>142</v>
      </c>
      <c r="C222" s="30" t="s">
        <v>24</v>
      </c>
      <c r="D222" s="27">
        <f>+F222</f>
        <v>18300</v>
      </c>
      <c r="E222" s="80"/>
      <c r="F222" s="31">
        <f>+N222</f>
        <v>18300</v>
      </c>
      <c r="G222" s="31"/>
      <c r="H222" s="31"/>
      <c r="I222" s="31"/>
      <c r="J222" s="31"/>
      <c r="K222" s="31"/>
      <c r="L222" s="31"/>
      <c r="M222" s="53"/>
      <c r="N222" s="31">
        <v>18300</v>
      </c>
      <c r="O222" s="31"/>
      <c r="P222" s="53"/>
    </row>
    <row r="223" spans="1:16" ht="90" customHeight="1" x14ac:dyDescent="0.25">
      <c r="A223" s="88"/>
      <c r="B223" s="37" t="s">
        <v>74</v>
      </c>
      <c r="C223" s="30" t="s">
        <v>128</v>
      </c>
      <c r="D223" s="27">
        <v>55360</v>
      </c>
      <c r="E223" s="83">
        <v>29328</v>
      </c>
      <c r="F223" s="31">
        <f>SUM(G223:P223)</f>
        <v>14192</v>
      </c>
      <c r="G223" s="31"/>
      <c r="H223" s="31"/>
      <c r="I223" s="31"/>
      <c r="J223" s="31"/>
      <c r="K223" s="31"/>
      <c r="L223" s="31"/>
      <c r="M223" s="53"/>
      <c r="N223" s="31">
        <v>14192</v>
      </c>
      <c r="O223" s="31"/>
      <c r="P223" s="53"/>
    </row>
    <row r="224" spans="1:16" ht="19.5" customHeight="1" x14ac:dyDescent="0.25">
      <c r="A224" s="88"/>
      <c r="B224" s="37" t="s">
        <v>75</v>
      </c>
      <c r="C224" s="30" t="s">
        <v>80</v>
      </c>
      <c r="D224" s="27">
        <f t="shared" ref="D224" si="180">+F224</f>
        <v>10000</v>
      </c>
      <c r="E224" s="80"/>
      <c r="F224" s="31">
        <f>SUM(G224:P224)</f>
        <v>10000</v>
      </c>
      <c r="G224" s="31"/>
      <c r="H224" s="31"/>
      <c r="I224" s="31"/>
      <c r="J224" s="31"/>
      <c r="K224" s="31"/>
      <c r="L224" s="31"/>
      <c r="M224" s="53"/>
      <c r="N224" s="31">
        <v>10000</v>
      </c>
      <c r="O224" s="31"/>
      <c r="P224" s="53"/>
    </row>
    <row r="225" spans="1:16" ht="30" x14ac:dyDescent="0.25">
      <c r="A225" s="88"/>
      <c r="B225" s="29" t="s">
        <v>126</v>
      </c>
      <c r="C225" s="30" t="s">
        <v>125</v>
      </c>
      <c r="D225" s="27">
        <v>114378</v>
      </c>
      <c r="E225" s="80"/>
      <c r="F225" s="31">
        <f>SUM(G225:P225)</f>
        <v>6000</v>
      </c>
      <c r="G225" s="31"/>
      <c r="H225" s="31"/>
      <c r="I225" s="31"/>
      <c r="J225" s="31"/>
      <c r="K225" s="31"/>
      <c r="L225" s="31"/>
      <c r="M225" s="53"/>
      <c r="N225" s="31">
        <v>6000</v>
      </c>
      <c r="O225" s="31"/>
      <c r="P225" s="53"/>
    </row>
    <row r="226" spans="1:16" ht="29.25" x14ac:dyDescent="0.25">
      <c r="A226" s="103">
        <v>5300</v>
      </c>
      <c r="B226" s="107" t="s">
        <v>61</v>
      </c>
      <c r="C226" s="9"/>
      <c r="D226" s="10">
        <f>D227+D231+D233+D236+D238+D240+D244+D248</f>
        <v>175660</v>
      </c>
      <c r="E226" s="75">
        <f>E227+E231+E233+E236+E238+E240+E244+E248</f>
        <v>47880</v>
      </c>
      <c r="F226" s="10">
        <f>SUM(G226:P226)</f>
        <v>127780</v>
      </c>
      <c r="G226" s="10">
        <f t="shared" ref="G226:P226" si="181">G227+G231+G233+G236+G238+G240+G244+G248</f>
        <v>0</v>
      </c>
      <c r="H226" s="10">
        <f t="shared" si="181"/>
        <v>0</v>
      </c>
      <c r="I226" s="10">
        <f t="shared" si="181"/>
        <v>0</v>
      </c>
      <c r="J226" s="10">
        <f t="shared" si="181"/>
        <v>6000</v>
      </c>
      <c r="K226" s="10">
        <f t="shared" si="181"/>
        <v>0</v>
      </c>
      <c r="L226" s="10">
        <f t="shared" si="181"/>
        <v>0</v>
      </c>
      <c r="M226" s="41">
        <f t="shared" ref="M226" si="182">M227+M231+M233+M236+M238+M240+M244+M248</f>
        <v>3000</v>
      </c>
      <c r="N226" s="10">
        <f t="shared" si="181"/>
        <v>118780</v>
      </c>
      <c r="O226" s="10">
        <f t="shared" si="181"/>
        <v>0</v>
      </c>
      <c r="P226" s="41">
        <f t="shared" si="181"/>
        <v>0</v>
      </c>
    </row>
    <row r="227" spans="1:16" hidden="1" x14ac:dyDescent="0.25">
      <c r="A227" s="88" t="s">
        <v>31</v>
      </c>
      <c r="B227" s="61" t="s">
        <v>32</v>
      </c>
      <c r="C227" s="42"/>
      <c r="D227" s="28">
        <f>+D228</f>
        <v>0</v>
      </c>
      <c r="E227" s="84">
        <f>+E228</f>
        <v>0</v>
      </c>
      <c r="F227" s="28">
        <f>SUM(G227:P227)</f>
        <v>0</v>
      </c>
      <c r="G227" s="28">
        <f>+G228</f>
        <v>0</v>
      </c>
      <c r="H227" s="28">
        <f>+H228</f>
        <v>0</v>
      </c>
      <c r="I227" s="28"/>
      <c r="J227" s="28">
        <f t="shared" ref="J227:N227" si="183">+J228</f>
        <v>0</v>
      </c>
      <c r="K227" s="28">
        <f t="shared" si="183"/>
        <v>0</v>
      </c>
      <c r="L227" s="28">
        <f t="shared" si="183"/>
        <v>0</v>
      </c>
      <c r="M227" s="28">
        <f>+M228</f>
        <v>0</v>
      </c>
      <c r="N227" s="28">
        <f t="shared" si="183"/>
        <v>0</v>
      </c>
      <c r="O227" s="28">
        <f>+O228</f>
        <v>0</v>
      </c>
      <c r="P227" s="28">
        <f>+P228</f>
        <v>0</v>
      </c>
    </row>
    <row r="228" spans="1:16" ht="30" hidden="1" x14ac:dyDescent="0.25">
      <c r="A228" s="89">
        <v>5301</v>
      </c>
      <c r="B228" s="115" t="s">
        <v>62</v>
      </c>
      <c r="C228" s="43"/>
      <c r="D228" s="33">
        <f t="shared" ref="D228:I228" si="184">SUM(D229:D230)</f>
        <v>0</v>
      </c>
      <c r="E228" s="82">
        <f t="shared" si="184"/>
        <v>0</v>
      </c>
      <c r="F228" s="33">
        <f t="shared" si="184"/>
        <v>0</v>
      </c>
      <c r="G228" s="33">
        <f t="shared" si="184"/>
        <v>0</v>
      </c>
      <c r="H228" s="33">
        <f t="shared" si="184"/>
        <v>0</v>
      </c>
      <c r="I228" s="33">
        <f t="shared" si="184"/>
        <v>0</v>
      </c>
      <c r="J228" s="33">
        <f t="shared" ref="J228:N228" si="185">SUM(J229:J230)</f>
        <v>0</v>
      </c>
      <c r="K228" s="33">
        <f t="shared" si="185"/>
        <v>0</v>
      </c>
      <c r="L228" s="33">
        <f t="shared" ref="L228" si="186">SUM(L229:L230)</f>
        <v>0</v>
      </c>
      <c r="M228" s="33">
        <f>SUM(M229:M230)</f>
        <v>0</v>
      </c>
      <c r="N228" s="33">
        <f t="shared" si="185"/>
        <v>0</v>
      </c>
      <c r="O228" s="33">
        <f>SUM(O229:O230)</f>
        <v>0</v>
      </c>
      <c r="P228" s="33">
        <f>SUM(P229:P230)</f>
        <v>0</v>
      </c>
    </row>
    <row r="229" spans="1:16" hidden="1" x14ac:dyDescent="0.25">
      <c r="A229" s="91"/>
      <c r="B229" s="61"/>
      <c r="C229" s="30"/>
      <c r="D229" s="27">
        <f t="shared" ref="D229:D230" si="187">+F229</f>
        <v>0</v>
      </c>
      <c r="E229" s="84"/>
      <c r="F229" s="26">
        <f>+G229+H229+I229+O229+P229</f>
        <v>0</v>
      </c>
      <c r="G229" s="28"/>
      <c r="H229" s="28"/>
      <c r="I229" s="28"/>
      <c r="J229" s="28"/>
      <c r="K229" s="28"/>
      <c r="L229" s="28"/>
      <c r="M229" s="44"/>
      <c r="N229" s="28"/>
      <c r="O229" s="28"/>
      <c r="P229" s="44"/>
    </row>
    <row r="230" spans="1:16" hidden="1" x14ac:dyDescent="0.25">
      <c r="A230" s="91"/>
      <c r="B230" s="61"/>
      <c r="C230" s="30"/>
      <c r="D230" s="27">
        <f t="shared" si="187"/>
        <v>0</v>
      </c>
      <c r="E230" s="84"/>
      <c r="F230" s="26">
        <f>+G230+H230+I230+O230+P230</f>
        <v>0</v>
      </c>
      <c r="G230" s="28"/>
      <c r="H230" s="28"/>
      <c r="I230" s="28"/>
      <c r="J230" s="28"/>
      <c r="K230" s="28"/>
      <c r="L230" s="28"/>
      <c r="M230" s="44"/>
      <c r="N230" s="28"/>
      <c r="O230" s="28"/>
      <c r="P230" s="44"/>
    </row>
    <row r="231" spans="1:16" hidden="1" x14ac:dyDescent="0.25">
      <c r="A231" s="88" t="s">
        <v>36</v>
      </c>
      <c r="B231" s="61" t="s">
        <v>37</v>
      </c>
      <c r="C231" s="21"/>
      <c r="D231" s="13"/>
      <c r="E231" s="76"/>
      <c r="F231" s="20"/>
      <c r="G231" s="20"/>
      <c r="H231" s="13"/>
      <c r="I231" s="13"/>
      <c r="J231" s="13"/>
      <c r="K231" s="13"/>
      <c r="L231" s="13"/>
      <c r="M231" s="14"/>
      <c r="N231" s="13"/>
      <c r="O231" s="13"/>
      <c r="P231" s="14"/>
    </row>
    <row r="232" spans="1:16" hidden="1" x14ac:dyDescent="0.25">
      <c r="A232" s="104"/>
      <c r="B232" s="61" t="s">
        <v>63</v>
      </c>
      <c r="C232" s="21"/>
      <c r="D232" s="13"/>
      <c r="E232" s="76"/>
      <c r="F232" s="20"/>
      <c r="G232" s="20"/>
      <c r="H232" s="13"/>
      <c r="I232" s="13"/>
      <c r="J232" s="13"/>
      <c r="K232" s="13"/>
      <c r="L232" s="13"/>
      <c r="M232" s="14"/>
      <c r="N232" s="13"/>
      <c r="O232" s="13"/>
      <c r="P232" s="14"/>
    </row>
    <row r="233" spans="1:16" x14ac:dyDescent="0.25">
      <c r="A233" s="88" t="s">
        <v>39</v>
      </c>
      <c r="B233" s="61" t="s">
        <v>40</v>
      </c>
      <c r="C233" s="25"/>
      <c r="D233" s="26">
        <f t="shared" ref="D233:F234" si="188">+D234</f>
        <v>1300</v>
      </c>
      <c r="E233" s="79">
        <f t="shared" si="188"/>
        <v>0</v>
      </c>
      <c r="F233" s="26">
        <f t="shared" si="188"/>
        <v>1300</v>
      </c>
      <c r="G233" s="26">
        <f t="shared" ref="G233:G234" si="189">+G234</f>
        <v>0</v>
      </c>
      <c r="H233" s="26">
        <f t="shared" ref="H233:N234" si="190">+H234</f>
        <v>0</v>
      </c>
      <c r="I233" s="26">
        <f t="shared" si="190"/>
        <v>0</v>
      </c>
      <c r="J233" s="26">
        <f t="shared" si="190"/>
        <v>0</v>
      </c>
      <c r="K233" s="26">
        <f t="shared" si="190"/>
        <v>0</v>
      </c>
      <c r="L233" s="26">
        <f t="shared" si="190"/>
        <v>0</v>
      </c>
      <c r="M233" s="26">
        <f>+M234</f>
        <v>0</v>
      </c>
      <c r="N233" s="26">
        <f t="shared" si="190"/>
        <v>1300</v>
      </c>
      <c r="O233" s="26">
        <f>+O234</f>
        <v>0</v>
      </c>
      <c r="P233" s="26">
        <f>+P234</f>
        <v>0</v>
      </c>
    </row>
    <row r="234" spans="1:16" ht="30" x14ac:dyDescent="0.25">
      <c r="A234" s="89">
        <v>5301</v>
      </c>
      <c r="B234" s="115" t="s">
        <v>62</v>
      </c>
      <c r="C234" s="43"/>
      <c r="D234" s="33">
        <f t="shared" si="188"/>
        <v>1300</v>
      </c>
      <c r="E234" s="82">
        <f t="shared" si="188"/>
        <v>0</v>
      </c>
      <c r="F234" s="33">
        <f t="shared" si="188"/>
        <v>1300</v>
      </c>
      <c r="G234" s="33">
        <f t="shared" si="189"/>
        <v>0</v>
      </c>
      <c r="H234" s="33">
        <f t="shared" si="190"/>
        <v>0</v>
      </c>
      <c r="I234" s="33">
        <f t="shared" si="190"/>
        <v>0</v>
      </c>
      <c r="J234" s="33">
        <f t="shared" si="190"/>
        <v>0</v>
      </c>
      <c r="K234" s="33">
        <f t="shared" si="190"/>
        <v>0</v>
      </c>
      <c r="L234" s="33">
        <f t="shared" si="190"/>
        <v>0</v>
      </c>
      <c r="M234" s="33">
        <f>+M235</f>
        <v>0</v>
      </c>
      <c r="N234" s="33">
        <f t="shared" si="190"/>
        <v>1300</v>
      </c>
      <c r="O234" s="33">
        <f>+O235</f>
        <v>0</v>
      </c>
      <c r="P234" s="33">
        <f>+P235</f>
        <v>0</v>
      </c>
    </row>
    <row r="235" spans="1:16" x14ac:dyDescent="0.25">
      <c r="A235" s="91"/>
      <c r="B235" s="37" t="s">
        <v>94</v>
      </c>
      <c r="C235" s="30" t="s">
        <v>80</v>
      </c>
      <c r="D235" s="24">
        <f>+F235</f>
        <v>1300</v>
      </c>
      <c r="E235" s="84"/>
      <c r="F235" s="26">
        <f>+N235</f>
        <v>1300</v>
      </c>
      <c r="G235" s="28"/>
      <c r="H235" s="28"/>
      <c r="I235" s="28"/>
      <c r="J235" s="28"/>
      <c r="K235" s="28"/>
      <c r="L235" s="28"/>
      <c r="M235" s="44"/>
      <c r="N235" s="28">
        <v>1300</v>
      </c>
      <c r="O235" s="28"/>
      <c r="P235" s="44"/>
    </row>
    <row r="236" spans="1:16" hidden="1" x14ac:dyDescent="0.25">
      <c r="A236" s="88" t="s">
        <v>41</v>
      </c>
      <c r="B236" s="61" t="s">
        <v>42</v>
      </c>
      <c r="C236" s="21"/>
      <c r="D236" s="13"/>
      <c r="E236" s="76"/>
      <c r="F236" s="20"/>
      <c r="G236" s="20"/>
      <c r="H236" s="13"/>
      <c r="I236" s="13"/>
      <c r="J236" s="13"/>
      <c r="K236" s="13"/>
      <c r="L236" s="13"/>
      <c r="M236" s="14"/>
      <c r="N236" s="13"/>
      <c r="O236" s="13"/>
      <c r="P236" s="14"/>
    </row>
    <row r="237" spans="1:16" hidden="1" x14ac:dyDescent="0.25">
      <c r="A237" s="104"/>
      <c r="B237" s="61" t="s">
        <v>63</v>
      </c>
      <c r="C237" s="21"/>
      <c r="D237" s="13"/>
      <c r="E237" s="76"/>
      <c r="F237" s="20"/>
      <c r="G237" s="20"/>
      <c r="H237" s="13"/>
      <c r="I237" s="13"/>
      <c r="J237" s="13"/>
      <c r="K237" s="13"/>
      <c r="L237" s="13"/>
      <c r="M237" s="14"/>
      <c r="N237" s="13"/>
      <c r="O237" s="13"/>
      <c r="P237" s="14"/>
    </row>
    <row r="238" spans="1:16" ht="30" hidden="1" x14ac:dyDescent="0.25">
      <c r="A238" s="88" t="s">
        <v>43</v>
      </c>
      <c r="B238" s="61" t="s">
        <v>44</v>
      </c>
      <c r="C238" s="21"/>
      <c r="D238" s="13"/>
      <c r="E238" s="76"/>
      <c r="F238" s="20"/>
      <c r="G238" s="20"/>
      <c r="H238" s="13"/>
      <c r="I238" s="13"/>
      <c r="J238" s="13"/>
      <c r="K238" s="13"/>
      <c r="L238" s="13"/>
      <c r="M238" s="14"/>
      <c r="N238" s="13"/>
      <c r="O238" s="13"/>
      <c r="P238" s="14"/>
    </row>
    <row r="239" spans="1:16" hidden="1" x14ac:dyDescent="0.25">
      <c r="A239" s="104"/>
      <c r="B239" s="61" t="s">
        <v>63</v>
      </c>
      <c r="C239" s="21"/>
      <c r="D239" s="13"/>
      <c r="E239" s="76"/>
      <c r="F239" s="20"/>
      <c r="G239" s="20"/>
      <c r="H239" s="13"/>
      <c r="I239" s="13"/>
      <c r="J239" s="13"/>
      <c r="K239" s="13"/>
      <c r="L239" s="13"/>
      <c r="M239" s="14"/>
      <c r="N239" s="13"/>
      <c r="O239" s="13"/>
      <c r="P239" s="14"/>
    </row>
    <row r="240" spans="1:16" ht="45" x14ac:dyDescent="0.25">
      <c r="A240" s="88" t="s">
        <v>45</v>
      </c>
      <c r="B240" s="61" t="s">
        <v>46</v>
      </c>
      <c r="C240" s="25"/>
      <c r="D240" s="26">
        <f t="shared" ref="D240:F240" si="191">+D241</f>
        <v>103200</v>
      </c>
      <c r="E240" s="79">
        <f t="shared" si="191"/>
        <v>47880</v>
      </c>
      <c r="F240" s="26">
        <f t="shared" si="191"/>
        <v>55320</v>
      </c>
      <c r="G240" s="26">
        <f t="shared" ref="G240" si="192">+G241</f>
        <v>0</v>
      </c>
      <c r="H240" s="26">
        <f t="shared" ref="H240:N240" si="193">+H241</f>
        <v>0</v>
      </c>
      <c r="I240" s="26">
        <f t="shared" si="193"/>
        <v>0</v>
      </c>
      <c r="J240" s="26">
        <f t="shared" si="193"/>
        <v>0</v>
      </c>
      <c r="K240" s="26">
        <f t="shared" si="193"/>
        <v>0</v>
      </c>
      <c r="L240" s="26">
        <f t="shared" si="193"/>
        <v>0</v>
      </c>
      <c r="M240" s="26">
        <f>+M241</f>
        <v>0</v>
      </c>
      <c r="N240" s="26">
        <f t="shared" si="193"/>
        <v>55320</v>
      </c>
      <c r="O240" s="26">
        <f>+O241</f>
        <v>0</v>
      </c>
      <c r="P240" s="26">
        <f>+P241</f>
        <v>0</v>
      </c>
    </row>
    <row r="241" spans="1:16" ht="30" x14ac:dyDescent="0.25">
      <c r="A241" s="89">
        <v>5309</v>
      </c>
      <c r="B241" s="115" t="s">
        <v>64</v>
      </c>
      <c r="C241" s="40"/>
      <c r="D241" s="17">
        <f>SUM(D242:D243)</f>
        <v>103200</v>
      </c>
      <c r="E241" s="17">
        <f t="shared" ref="E241:P241" si="194">SUM(E242:E243)</f>
        <v>47880</v>
      </c>
      <c r="F241" s="17">
        <f t="shared" si="194"/>
        <v>55320</v>
      </c>
      <c r="G241" s="17">
        <f t="shared" si="194"/>
        <v>0</v>
      </c>
      <c r="H241" s="17">
        <f t="shared" si="194"/>
        <v>0</v>
      </c>
      <c r="I241" s="17">
        <f t="shared" si="194"/>
        <v>0</v>
      </c>
      <c r="J241" s="17">
        <f t="shared" si="194"/>
        <v>0</v>
      </c>
      <c r="K241" s="17">
        <f t="shared" si="194"/>
        <v>0</v>
      </c>
      <c r="L241" s="17">
        <f t="shared" si="194"/>
        <v>0</v>
      </c>
      <c r="M241" s="17">
        <f t="shared" ref="M241" si="195">SUM(M242:M243)</f>
        <v>0</v>
      </c>
      <c r="N241" s="17">
        <f t="shared" si="194"/>
        <v>55320</v>
      </c>
      <c r="O241" s="17">
        <f t="shared" si="194"/>
        <v>0</v>
      </c>
      <c r="P241" s="17">
        <f t="shared" si="194"/>
        <v>0</v>
      </c>
    </row>
    <row r="242" spans="1:16" x14ac:dyDescent="0.25">
      <c r="A242" s="96"/>
      <c r="B242" s="45" t="s">
        <v>101</v>
      </c>
      <c r="C242" s="23" t="s">
        <v>127</v>
      </c>
      <c r="D242" s="35">
        <f>+F242+E242</f>
        <v>68400</v>
      </c>
      <c r="E242" s="29">
        <v>47880</v>
      </c>
      <c r="F242" s="26">
        <f t="shared" ref="F242:F243" si="196">+N242</f>
        <v>20520</v>
      </c>
      <c r="G242" s="31"/>
      <c r="H242" s="13"/>
      <c r="I242" s="13"/>
      <c r="J242" s="13"/>
      <c r="K242" s="13"/>
      <c r="L242" s="13"/>
      <c r="M242" s="14"/>
      <c r="N242" s="13">
        <v>20520</v>
      </c>
      <c r="O242" s="13"/>
      <c r="P242" s="14"/>
    </row>
    <row r="243" spans="1:16" x14ac:dyDescent="0.25">
      <c r="A243" s="96"/>
      <c r="B243" s="45" t="s">
        <v>102</v>
      </c>
      <c r="C243" s="23" t="s">
        <v>125</v>
      </c>
      <c r="D243" s="35">
        <f>+F243</f>
        <v>34800</v>
      </c>
      <c r="E243" s="29"/>
      <c r="F243" s="26">
        <f t="shared" si="196"/>
        <v>34800</v>
      </c>
      <c r="G243" s="31"/>
      <c r="H243" s="13"/>
      <c r="I243" s="13"/>
      <c r="J243" s="13"/>
      <c r="K243" s="13"/>
      <c r="L243" s="13"/>
      <c r="M243" s="14"/>
      <c r="N243" s="13">
        <v>34800</v>
      </c>
      <c r="O243" s="13"/>
      <c r="P243" s="14"/>
    </row>
    <row r="244" spans="1:16" s="49" customFormat="1" ht="28.5" x14ac:dyDescent="0.2">
      <c r="A244" s="87" t="s">
        <v>47</v>
      </c>
      <c r="B244" s="108" t="s">
        <v>48</v>
      </c>
      <c r="C244" s="25"/>
      <c r="D244" s="26">
        <f t="shared" ref="D244:F244" si="197">+D245</f>
        <v>11160</v>
      </c>
      <c r="E244" s="79">
        <f t="shared" si="197"/>
        <v>0</v>
      </c>
      <c r="F244" s="26">
        <f t="shared" si="197"/>
        <v>11160</v>
      </c>
      <c r="G244" s="26">
        <f t="shared" ref="G244" si="198">+G245</f>
        <v>0</v>
      </c>
      <c r="H244" s="26">
        <f t="shared" ref="H244:N244" si="199">+H245</f>
        <v>0</v>
      </c>
      <c r="I244" s="26">
        <f t="shared" si="199"/>
        <v>0</v>
      </c>
      <c r="J244" s="26">
        <f t="shared" si="199"/>
        <v>6000</v>
      </c>
      <c r="K244" s="26">
        <f t="shared" si="199"/>
        <v>0</v>
      </c>
      <c r="L244" s="26">
        <f t="shared" si="199"/>
        <v>0</v>
      </c>
      <c r="M244" s="26">
        <f>+M245</f>
        <v>3000</v>
      </c>
      <c r="N244" s="26">
        <f t="shared" si="199"/>
        <v>2160</v>
      </c>
      <c r="O244" s="26">
        <f>+O245</f>
        <v>0</v>
      </c>
      <c r="P244" s="26">
        <f>+P245</f>
        <v>0</v>
      </c>
    </row>
    <row r="245" spans="1:16" s="49" customFormat="1" ht="28.5" x14ac:dyDescent="0.2">
      <c r="A245" s="90">
        <v>5301</v>
      </c>
      <c r="B245" s="110" t="s">
        <v>62</v>
      </c>
      <c r="C245" s="43"/>
      <c r="D245" s="33">
        <f>SUM(D246:D247)</f>
        <v>11160</v>
      </c>
      <c r="E245" s="33">
        <f t="shared" ref="E245:P245" si="200">SUM(E246:E247)</f>
        <v>0</v>
      </c>
      <c r="F245" s="33">
        <f t="shared" si="200"/>
        <v>11160</v>
      </c>
      <c r="G245" s="33">
        <f t="shared" si="200"/>
        <v>0</v>
      </c>
      <c r="H245" s="33">
        <f t="shared" si="200"/>
        <v>0</v>
      </c>
      <c r="I245" s="33">
        <f t="shared" si="200"/>
        <v>0</v>
      </c>
      <c r="J245" s="33">
        <f t="shared" si="200"/>
        <v>6000</v>
      </c>
      <c r="K245" s="33">
        <f t="shared" si="200"/>
        <v>0</v>
      </c>
      <c r="L245" s="33">
        <f t="shared" si="200"/>
        <v>0</v>
      </c>
      <c r="M245" s="33">
        <f t="shared" ref="M245" si="201">SUM(M246:M247)</f>
        <v>3000</v>
      </c>
      <c r="N245" s="33">
        <f t="shared" si="200"/>
        <v>2160</v>
      </c>
      <c r="O245" s="33">
        <f t="shared" si="200"/>
        <v>0</v>
      </c>
      <c r="P245" s="33">
        <f t="shared" si="200"/>
        <v>0</v>
      </c>
    </row>
    <row r="246" spans="1:16" x14ac:dyDescent="0.25">
      <c r="A246" s="91"/>
      <c r="B246" s="61" t="s">
        <v>107</v>
      </c>
      <c r="C246" s="30" t="s">
        <v>80</v>
      </c>
      <c r="D246" s="27">
        <f>+F246</f>
        <v>2160</v>
      </c>
      <c r="E246" s="83"/>
      <c r="F246" s="31">
        <f>SUM(G246:P246)</f>
        <v>2160</v>
      </c>
      <c r="G246" s="35"/>
      <c r="H246" s="35"/>
      <c r="I246" s="35"/>
      <c r="J246" s="35"/>
      <c r="K246" s="35"/>
      <c r="L246" s="35"/>
      <c r="M246" s="36"/>
      <c r="N246" s="35">
        <v>2160</v>
      </c>
      <c r="O246" s="35"/>
      <c r="P246" s="36"/>
    </row>
    <row r="247" spans="1:16" x14ac:dyDescent="0.25">
      <c r="A247" s="34"/>
      <c r="B247" s="61" t="s">
        <v>175</v>
      </c>
      <c r="C247" s="30" t="s">
        <v>80</v>
      </c>
      <c r="D247" s="27">
        <f>+F247</f>
        <v>9000</v>
      </c>
      <c r="E247" s="83"/>
      <c r="F247" s="31">
        <f>SUM(G247:P247)</f>
        <v>9000</v>
      </c>
      <c r="G247" s="35"/>
      <c r="H247" s="35"/>
      <c r="I247" s="35"/>
      <c r="J247" s="35">
        <v>6000</v>
      </c>
      <c r="K247" s="35"/>
      <c r="L247" s="35"/>
      <c r="M247" s="36">
        <v>3000</v>
      </c>
      <c r="N247" s="35"/>
      <c r="O247" s="35"/>
      <c r="P247" s="36"/>
    </row>
    <row r="248" spans="1:16" x14ac:dyDescent="0.25">
      <c r="A248" s="11" t="s">
        <v>50</v>
      </c>
      <c r="B248" s="61" t="s">
        <v>51</v>
      </c>
      <c r="C248" s="21"/>
      <c r="D248" s="13">
        <f>+D249</f>
        <v>60000</v>
      </c>
      <c r="E248" s="13">
        <f t="shared" ref="E248:P248" si="202">+E249</f>
        <v>0</v>
      </c>
      <c r="F248" s="13">
        <f t="shared" si="202"/>
        <v>60000</v>
      </c>
      <c r="G248" s="13">
        <f t="shared" si="202"/>
        <v>0</v>
      </c>
      <c r="H248" s="13">
        <f t="shared" si="202"/>
        <v>0</v>
      </c>
      <c r="I248" s="13">
        <f t="shared" si="202"/>
        <v>0</v>
      </c>
      <c r="J248" s="13">
        <f t="shared" si="202"/>
        <v>0</v>
      </c>
      <c r="K248" s="13">
        <f t="shared" si="202"/>
        <v>0</v>
      </c>
      <c r="L248" s="13">
        <f t="shared" si="202"/>
        <v>0</v>
      </c>
      <c r="M248" s="13">
        <f t="shared" si="202"/>
        <v>0</v>
      </c>
      <c r="N248" s="13">
        <f t="shared" si="202"/>
        <v>60000</v>
      </c>
      <c r="O248" s="13">
        <f t="shared" si="202"/>
        <v>0</v>
      </c>
      <c r="P248" s="13">
        <f t="shared" si="202"/>
        <v>0</v>
      </c>
    </row>
    <row r="249" spans="1:16" ht="30" x14ac:dyDescent="0.25">
      <c r="A249" s="89">
        <v>5309</v>
      </c>
      <c r="B249" s="115" t="s">
        <v>64</v>
      </c>
      <c r="C249" s="40"/>
      <c r="D249" s="17">
        <f>+D250</f>
        <v>60000</v>
      </c>
      <c r="E249" s="17">
        <f t="shared" ref="E249:P249" si="203">+E250</f>
        <v>0</v>
      </c>
      <c r="F249" s="17">
        <f t="shared" si="203"/>
        <v>60000</v>
      </c>
      <c r="G249" s="17">
        <f t="shared" si="203"/>
        <v>0</v>
      </c>
      <c r="H249" s="17">
        <f t="shared" si="203"/>
        <v>0</v>
      </c>
      <c r="I249" s="17">
        <f t="shared" si="203"/>
        <v>0</v>
      </c>
      <c r="J249" s="17">
        <f t="shared" si="203"/>
        <v>0</v>
      </c>
      <c r="K249" s="17">
        <f t="shared" si="203"/>
        <v>0</v>
      </c>
      <c r="L249" s="17">
        <f t="shared" si="203"/>
        <v>0</v>
      </c>
      <c r="M249" s="17">
        <f t="shared" si="203"/>
        <v>0</v>
      </c>
      <c r="N249" s="17">
        <f t="shared" si="203"/>
        <v>60000</v>
      </c>
      <c r="O249" s="17">
        <f t="shared" si="203"/>
        <v>0</v>
      </c>
      <c r="P249" s="17">
        <f t="shared" si="203"/>
        <v>0</v>
      </c>
    </row>
    <row r="250" spans="1:16" ht="30" x14ac:dyDescent="0.25">
      <c r="A250" s="104"/>
      <c r="B250" s="63" t="s">
        <v>143</v>
      </c>
      <c r="C250" s="55" t="s">
        <v>123</v>
      </c>
      <c r="D250" s="27">
        <f>+F250</f>
        <v>60000</v>
      </c>
      <c r="E250" s="83"/>
      <c r="F250" s="31">
        <f>SUM(G250:P250)</f>
        <v>60000</v>
      </c>
      <c r="G250" s="20"/>
      <c r="H250" s="13"/>
      <c r="I250" s="13"/>
      <c r="J250" s="13"/>
      <c r="K250" s="13"/>
      <c r="L250" s="13"/>
      <c r="M250" s="14"/>
      <c r="N250" s="13">
        <v>60000</v>
      </c>
      <c r="O250" s="13"/>
      <c r="P250" s="14"/>
    </row>
    <row r="251" spans="1:16" hidden="1" x14ac:dyDescent="0.25">
      <c r="A251" s="103">
        <v>5400</v>
      </c>
      <c r="B251" s="107" t="s">
        <v>12</v>
      </c>
      <c r="C251" s="9"/>
      <c r="D251" s="10">
        <f>D252+D254+D256+D258+D260+D262+D264+D266</f>
        <v>0</v>
      </c>
      <c r="E251" s="75">
        <f>E252+E254+E256+E258+E260+E262+E264+E266</f>
        <v>0</v>
      </c>
      <c r="F251" s="10">
        <f>G251+H251+I251+O251+P251</f>
        <v>0</v>
      </c>
      <c r="G251" s="10">
        <f>G252+G254+G256+G258+G260+G262+G264+G266</f>
        <v>0</v>
      </c>
      <c r="H251" s="10">
        <f t="shared" ref="H251:O251" si="204">H252+H254+H256+H258+H260+H262+H264+H266</f>
        <v>0</v>
      </c>
      <c r="I251" s="10">
        <f t="shared" si="204"/>
        <v>0</v>
      </c>
      <c r="J251" s="10">
        <f t="shared" ref="J251:N251" si="205">J252+J254+J256+J258+J260+J262+J264+J266</f>
        <v>0</v>
      </c>
      <c r="K251" s="10">
        <f t="shared" si="205"/>
        <v>0</v>
      </c>
      <c r="L251" s="10">
        <f t="shared" ref="L251" si="206">L252+L254+L256+L258+L260+L262+L264+L266</f>
        <v>0</v>
      </c>
      <c r="M251" s="41">
        <f>M252+M254+M256+M258+M260+M262+M264+M266</f>
        <v>0</v>
      </c>
      <c r="N251" s="10">
        <f t="shared" si="205"/>
        <v>0</v>
      </c>
      <c r="O251" s="10">
        <f t="shared" si="204"/>
        <v>0</v>
      </c>
      <c r="P251" s="41">
        <f>P252+P254+P256+P258+P260+P262+P264+P266</f>
        <v>0</v>
      </c>
    </row>
    <row r="252" spans="1:16" hidden="1" x14ac:dyDescent="0.25">
      <c r="A252" s="11" t="s">
        <v>31</v>
      </c>
      <c r="B252" s="61" t="s">
        <v>32</v>
      </c>
      <c r="C252" s="12"/>
      <c r="D252" s="13"/>
      <c r="E252" s="76"/>
      <c r="F252" s="13"/>
      <c r="G252" s="13"/>
      <c r="H252" s="13"/>
      <c r="I252" s="13"/>
      <c r="J252" s="13"/>
      <c r="K252" s="13"/>
      <c r="L252" s="13"/>
      <c r="M252" s="14"/>
      <c r="N252" s="13"/>
      <c r="O252" s="13"/>
      <c r="P252" s="14"/>
    </row>
    <row r="253" spans="1:16" hidden="1" x14ac:dyDescent="0.25">
      <c r="A253" s="106"/>
      <c r="B253" s="61" t="s">
        <v>63</v>
      </c>
      <c r="C253" s="12"/>
      <c r="D253" s="13"/>
      <c r="E253" s="76"/>
      <c r="F253" s="20"/>
      <c r="G253" s="13"/>
      <c r="H253" s="13"/>
      <c r="I253" s="13"/>
      <c r="J253" s="13"/>
      <c r="K253" s="13"/>
      <c r="L253" s="13"/>
      <c r="M253" s="14"/>
      <c r="N253" s="13"/>
      <c r="O253" s="13"/>
      <c r="P253" s="14"/>
    </row>
    <row r="254" spans="1:16" hidden="1" x14ac:dyDescent="0.25">
      <c r="A254" s="11" t="s">
        <v>36</v>
      </c>
      <c r="B254" s="61" t="s">
        <v>37</v>
      </c>
      <c r="C254" s="12"/>
      <c r="D254" s="13"/>
      <c r="E254" s="76"/>
      <c r="F254" s="13"/>
      <c r="G254" s="13"/>
      <c r="H254" s="13"/>
      <c r="I254" s="13"/>
      <c r="J254" s="13"/>
      <c r="K254" s="13"/>
      <c r="L254" s="13"/>
      <c r="M254" s="14"/>
      <c r="N254" s="13"/>
      <c r="O254" s="13"/>
      <c r="P254" s="14"/>
    </row>
    <row r="255" spans="1:16" hidden="1" x14ac:dyDescent="0.25">
      <c r="A255" s="106"/>
      <c r="B255" s="61" t="s">
        <v>63</v>
      </c>
      <c r="C255" s="12"/>
      <c r="D255" s="13"/>
      <c r="E255" s="76"/>
      <c r="F255" s="20"/>
      <c r="G255" s="13"/>
      <c r="H255" s="13"/>
      <c r="I255" s="13"/>
      <c r="J255" s="13"/>
      <c r="K255" s="13"/>
      <c r="L255" s="13"/>
      <c r="M255" s="14"/>
      <c r="N255" s="13"/>
      <c r="O255" s="13"/>
      <c r="P255" s="14"/>
    </row>
    <row r="256" spans="1:16" hidden="1" x14ac:dyDescent="0.25">
      <c r="A256" s="11" t="s">
        <v>39</v>
      </c>
      <c r="B256" s="61" t="s">
        <v>40</v>
      </c>
      <c r="C256" s="12"/>
      <c r="D256" s="13"/>
      <c r="E256" s="76"/>
      <c r="F256" s="13"/>
      <c r="G256" s="13"/>
      <c r="H256" s="13"/>
      <c r="I256" s="13"/>
      <c r="J256" s="13"/>
      <c r="K256" s="13"/>
      <c r="L256" s="13"/>
      <c r="M256" s="14"/>
      <c r="N256" s="13"/>
      <c r="O256" s="13"/>
      <c r="P256" s="14"/>
    </row>
    <row r="257" spans="1:16" hidden="1" x14ac:dyDescent="0.25">
      <c r="A257" s="106"/>
      <c r="B257" s="61" t="s">
        <v>63</v>
      </c>
      <c r="C257" s="12"/>
      <c r="D257" s="13"/>
      <c r="E257" s="76"/>
      <c r="F257" s="20"/>
      <c r="G257" s="13"/>
      <c r="H257" s="13"/>
      <c r="I257" s="13"/>
      <c r="J257" s="13"/>
      <c r="K257" s="13"/>
      <c r="L257" s="13"/>
      <c r="M257" s="14"/>
      <c r="N257" s="13"/>
      <c r="O257" s="13"/>
      <c r="P257" s="14"/>
    </row>
    <row r="258" spans="1:16" hidden="1" x14ac:dyDescent="0.25">
      <c r="A258" s="11" t="s">
        <v>41</v>
      </c>
      <c r="B258" s="61" t="s">
        <v>42</v>
      </c>
      <c r="C258" s="12"/>
      <c r="D258" s="13"/>
      <c r="E258" s="76"/>
      <c r="F258" s="13"/>
      <c r="G258" s="13"/>
      <c r="H258" s="13"/>
      <c r="I258" s="13"/>
      <c r="J258" s="13"/>
      <c r="K258" s="13"/>
      <c r="L258" s="13"/>
      <c r="M258" s="14"/>
      <c r="N258" s="13"/>
      <c r="O258" s="13"/>
      <c r="P258" s="14"/>
    </row>
    <row r="259" spans="1:16" hidden="1" x14ac:dyDescent="0.25">
      <c r="A259" s="106"/>
      <c r="B259" s="61" t="s">
        <v>63</v>
      </c>
      <c r="C259" s="12"/>
      <c r="D259" s="13"/>
      <c r="E259" s="76"/>
      <c r="F259" s="20"/>
      <c r="G259" s="13"/>
      <c r="H259" s="13"/>
      <c r="I259" s="13"/>
      <c r="J259" s="13"/>
      <c r="K259" s="13"/>
      <c r="L259" s="13"/>
      <c r="M259" s="14"/>
      <c r="N259" s="13"/>
      <c r="O259" s="13"/>
      <c r="P259" s="14"/>
    </row>
    <row r="260" spans="1:16" ht="30" hidden="1" x14ac:dyDescent="0.25">
      <c r="A260" s="11" t="s">
        <v>43</v>
      </c>
      <c r="B260" s="61" t="s">
        <v>44</v>
      </c>
      <c r="C260" s="12"/>
      <c r="D260" s="13"/>
      <c r="E260" s="76"/>
      <c r="F260" s="13"/>
      <c r="G260" s="13"/>
      <c r="H260" s="13"/>
      <c r="I260" s="13"/>
      <c r="J260" s="13"/>
      <c r="K260" s="13"/>
      <c r="L260" s="13"/>
      <c r="M260" s="14"/>
      <c r="N260" s="13"/>
      <c r="O260" s="13"/>
      <c r="P260" s="14"/>
    </row>
    <row r="261" spans="1:16" hidden="1" x14ac:dyDescent="0.25">
      <c r="A261" s="104"/>
      <c r="B261" s="61" t="s">
        <v>63</v>
      </c>
      <c r="C261" s="21"/>
      <c r="D261" s="13"/>
      <c r="E261" s="76"/>
      <c r="F261" s="20"/>
      <c r="G261" s="13"/>
      <c r="H261" s="13"/>
      <c r="I261" s="13"/>
      <c r="J261" s="13"/>
      <c r="K261" s="13"/>
      <c r="L261" s="13"/>
      <c r="M261" s="14"/>
      <c r="N261" s="13"/>
      <c r="O261" s="13"/>
      <c r="P261" s="14"/>
    </row>
    <row r="262" spans="1:16" ht="45" hidden="1" x14ac:dyDescent="0.25">
      <c r="A262" s="11" t="s">
        <v>45</v>
      </c>
      <c r="B262" s="61" t="s">
        <v>46</v>
      </c>
      <c r="C262" s="21"/>
      <c r="D262" s="13">
        <f t="shared" ref="D262:I262" si="207">+D263</f>
        <v>0</v>
      </c>
      <c r="E262" s="76">
        <f t="shared" si="207"/>
        <v>0</v>
      </c>
      <c r="F262" s="13">
        <f t="shared" si="207"/>
        <v>0</v>
      </c>
      <c r="G262" s="13">
        <f t="shared" si="207"/>
        <v>0</v>
      </c>
      <c r="H262" s="13">
        <f t="shared" si="207"/>
        <v>0</v>
      </c>
      <c r="I262" s="13">
        <f t="shared" si="207"/>
        <v>0</v>
      </c>
      <c r="J262" s="13">
        <f t="shared" ref="J262:N262" si="208">+J263</f>
        <v>0</v>
      </c>
      <c r="K262" s="13">
        <f t="shared" si="208"/>
        <v>0</v>
      </c>
      <c r="L262" s="13">
        <f t="shared" si="208"/>
        <v>0</v>
      </c>
      <c r="M262" s="13">
        <f>+M263</f>
        <v>0</v>
      </c>
      <c r="N262" s="13">
        <f t="shared" si="208"/>
        <v>0</v>
      </c>
      <c r="O262" s="13">
        <f>+O263</f>
        <v>0</v>
      </c>
      <c r="P262" s="13">
        <f>+P263</f>
        <v>0</v>
      </c>
    </row>
    <row r="263" spans="1:16" hidden="1" x14ac:dyDescent="0.25">
      <c r="A263" s="104"/>
      <c r="B263" s="61" t="s">
        <v>18</v>
      </c>
      <c r="C263" s="30"/>
      <c r="D263" s="27">
        <f>+F263</f>
        <v>0</v>
      </c>
      <c r="E263" s="84"/>
      <c r="F263" s="26">
        <f>+G263+H263+I263+O263+P263</f>
        <v>0</v>
      </c>
      <c r="G263" s="13"/>
      <c r="H263" s="13"/>
      <c r="I263" s="13"/>
      <c r="J263" s="13"/>
      <c r="K263" s="13"/>
      <c r="L263" s="13"/>
      <c r="M263" s="14"/>
      <c r="N263" s="13"/>
      <c r="O263" s="13"/>
      <c r="P263" s="14"/>
    </row>
    <row r="264" spans="1:16" ht="30" hidden="1" x14ac:dyDescent="0.25">
      <c r="A264" s="11" t="s">
        <v>47</v>
      </c>
      <c r="B264" s="61" t="s">
        <v>48</v>
      </c>
      <c r="C264" s="21"/>
      <c r="D264" s="13"/>
      <c r="E264" s="76"/>
      <c r="F264" s="13"/>
      <c r="G264" s="13"/>
      <c r="H264" s="13"/>
      <c r="I264" s="13"/>
      <c r="J264" s="13"/>
      <c r="K264" s="13"/>
      <c r="L264" s="13"/>
      <c r="M264" s="14"/>
      <c r="N264" s="13"/>
      <c r="O264" s="13"/>
      <c r="P264" s="14"/>
    </row>
    <row r="265" spans="1:16" hidden="1" x14ac:dyDescent="0.25">
      <c r="A265" s="104"/>
      <c r="B265" s="61" t="s">
        <v>63</v>
      </c>
      <c r="C265" s="21"/>
      <c r="D265" s="13"/>
      <c r="E265" s="76"/>
      <c r="F265" s="20"/>
      <c r="G265" s="13"/>
      <c r="H265" s="13"/>
      <c r="I265" s="13"/>
      <c r="J265" s="13"/>
      <c r="K265" s="13"/>
      <c r="L265" s="13"/>
      <c r="M265" s="14"/>
      <c r="N265" s="13"/>
      <c r="O265" s="13"/>
      <c r="P265" s="14"/>
    </row>
    <row r="266" spans="1:16" hidden="1" x14ac:dyDescent="0.25">
      <c r="A266" s="11" t="s">
        <v>50</v>
      </c>
      <c r="B266" s="61" t="s">
        <v>51</v>
      </c>
      <c r="C266" s="21"/>
      <c r="D266" s="13"/>
      <c r="E266" s="76"/>
      <c r="F266" s="13"/>
      <c r="G266" s="13"/>
      <c r="H266" s="13"/>
      <c r="I266" s="13"/>
      <c r="J266" s="13"/>
      <c r="K266" s="13"/>
      <c r="L266" s="13"/>
      <c r="M266" s="14"/>
      <c r="N266" s="13"/>
      <c r="O266" s="13"/>
      <c r="P266" s="14"/>
    </row>
    <row r="267" spans="1:16" hidden="1" x14ac:dyDescent="0.25">
      <c r="A267" s="104"/>
      <c r="B267" s="61" t="s">
        <v>63</v>
      </c>
      <c r="C267" s="21"/>
      <c r="D267" s="13"/>
      <c r="E267" s="76"/>
      <c r="F267" s="20"/>
      <c r="G267" s="13"/>
      <c r="H267" s="13"/>
      <c r="I267" s="13"/>
      <c r="J267" s="13"/>
      <c r="K267" s="13"/>
      <c r="L267" s="13"/>
      <c r="M267" s="14"/>
      <c r="N267" s="13"/>
      <c r="O267" s="13"/>
      <c r="P267" s="14"/>
    </row>
    <row r="268" spans="1:16" hidden="1" x14ac:dyDescent="0.25">
      <c r="A268" s="103">
        <v>5500</v>
      </c>
      <c r="B268" s="107" t="s">
        <v>66</v>
      </c>
      <c r="C268" s="9"/>
      <c r="D268" s="10">
        <f>D269+D274+D276+D278+D280+D282+D284+D286</f>
        <v>0</v>
      </c>
      <c r="E268" s="75">
        <f>E269+E274+E276+E278+E280+E282+E284+E286</f>
        <v>0</v>
      </c>
      <c r="F268" s="10">
        <f>G268+H268+I268+O268+P268</f>
        <v>0</v>
      </c>
      <c r="G268" s="10">
        <f>G269+G274+G276+G278+G280+G282+G284+G286</f>
        <v>0</v>
      </c>
      <c r="H268" s="10">
        <f t="shared" ref="H268:O268" si="209">H269+H274+H276+H278+H280+H282+H284+H286</f>
        <v>0</v>
      </c>
      <c r="I268" s="10">
        <f t="shared" si="209"/>
        <v>0</v>
      </c>
      <c r="J268" s="10">
        <f t="shared" ref="J268:N268" si="210">J269+J274+J276+J278+J280+J282+J284+J286</f>
        <v>0</v>
      </c>
      <c r="K268" s="10">
        <f t="shared" si="210"/>
        <v>0</v>
      </c>
      <c r="L268" s="10">
        <f t="shared" ref="L268" si="211">L269+L274+L276+L278+L280+L282+L284+L286</f>
        <v>0</v>
      </c>
      <c r="M268" s="41">
        <f>M269+M274+M276+M278+M280+M282+M284+M286</f>
        <v>0</v>
      </c>
      <c r="N268" s="10">
        <f t="shared" si="210"/>
        <v>0</v>
      </c>
      <c r="O268" s="10">
        <f t="shared" si="209"/>
        <v>0</v>
      </c>
      <c r="P268" s="41">
        <f>P269+P274+P276+P278+P280+P282+P284+P286</f>
        <v>0</v>
      </c>
    </row>
    <row r="269" spans="1:16" hidden="1" x14ac:dyDescent="0.25">
      <c r="A269" s="34" t="s">
        <v>31</v>
      </c>
      <c r="B269" s="37" t="s">
        <v>32</v>
      </c>
      <c r="C269" s="46"/>
      <c r="D269" s="22"/>
      <c r="E269" s="85"/>
      <c r="F269" s="22"/>
      <c r="G269" s="22"/>
      <c r="H269" s="22"/>
      <c r="I269" s="22"/>
      <c r="J269" s="22"/>
      <c r="K269" s="22"/>
      <c r="L269" s="22"/>
      <c r="M269" s="47"/>
      <c r="N269" s="22"/>
      <c r="O269" s="22"/>
      <c r="P269" s="47"/>
    </row>
    <row r="270" spans="1:16" ht="30" hidden="1" x14ac:dyDescent="0.25">
      <c r="A270" s="15">
        <v>5501</v>
      </c>
      <c r="B270" s="115" t="s">
        <v>67</v>
      </c>
      <c r="C270" s="16"/>
      <c r="D270" s="17"/>
      <c r="E270" s="77"/>
      <c r="F270" s="17"/>
      <c r="G270" s="17"/>
      <c r="H270" s="17"/>
      <c r="I270" s="17"/>
      <c r="J270" s="17"/>
      <c r="K270" s="17"/>
      <c r="L270" s="17"/>
      <c r="M270" s="18"/>
      <c r="N270" s="17"/>
      <c r="O270" s="17"/>
      <c r="P270" s="18"/>
    </row>
    <row r="271" spans="1:16" hidden="1" x14ac:dyDescent="0.25">
      <c r="A271" s="34"/>
      <c r="B271" s="37" t="s">
        <v>54</v>
      </c>
      <c r="C271" s="46"/>
      <c r="D271" s="22"/>
      <c r="E271" s="85"/>
      <c r="F271" s="22"/>
      <c r="G271" s="22"/>
      <c r="H271" s="22"/>
      <c r="I271" s="22"/>
      <c r="J271" s="22"/>
      <c r="K271" s="22"/>
      <c r="L271" s="22"/>
      <c r="M271" s="47"/>
      <c r="N271" s="22"/>
      <c r="O271" s="22"/>
      <c r="P271" s="47"/>
    </row>
    <row r="272" spans="1:16" ht="30" hidden="1" x14ac:dyDescent="0.25">
      <c r="A272" s="15">
        <v>5503</v>
      </c>
      <c r="B272" s="115" t="s">
        <v>68</v>
      </c>
      <c r="C272" s="16"/>
      <c r="D272" s="17"/>
      <c r="E272" s="77"/>
      <c r="F272" s="17"/>
      <c r="G272" s="17"/>
      <c r="H272" s="17"/>
      <c r="I272" s="17"/>
      <c r="J272" s="17"/>
      <c r="K272" s="17"/>
      <c r="L272" s="17"/>
      <c r="M272" s="18"/>
      <c r="N272" s="17"/>
      <c r="O272" s="17"/>
      <c r="P272" s="18"/>
    </row>
    <row r="273" spans="1:16" hidden="1" x14ac:dyDescent="0.25">
      <c r="A273" s="104"/>
      <c r="B273" s="61" t="s">
        <v>63</v>
      </c>
      <c r="C273" s="21"/>
      <c r="D273" s="20"/>
      <c r="E273" s="76"/>
      <c r="F273" s="13"/>
      <c r="G273" s="20"/>
      <c r="H273" s="20"/>
      <c r="I273" s="20"/>
      <c r="J273" s="20"/>
      <c r="K273" s="20"/>
      <c r="L273" s="20"/>
      <c r="M273" s="48"/>
      <c r="N273" s="20"/>
      <c r="O273" s="20"/>
      <c r="P273" s="48"/>
    </row>
    <row r="274" spans="1:16" hidden="1" x14ac:dyDescent="0.25">
      <c r="A274" s="11" t="s">
        <v>36</v>
      </c>
      <c r="B274" s="61" t="s">
        <v>37</v>
      </c>
      <c r="C274" s="12"/>
      <c r="D274" s="13"/>
      <c r="E274" s="76"/>
      <c r="F274" s="13"/>
      <c r="G274" s="13"/>
      <c r="H274" s="13"/>
      <c r="I274" s="13"/>
      <c r="J274" s="13"/>
      <c r="K274" s="13"/>
      <c r="L274" s="13"/>
      <c r="M274" s="14"/>
      <c r="N274" s="13"/>
      <c r="O274" s="13"/>
      <c r="P274" s="14"/>
    </row>
    <row r="275" spans="1:16" hidden="1" x14ac:dyDescent="0.25">
      <c r="A275" s="104"/>
      <c r="B275" s="61" t="s">
        <v>63</v>
      </c>
      <c r="C275" s="21"/>
      <c r="D275" s="13"/>
      <c r="E275" s="76"/>
      <c r="F275" s="13"/>
      <c r="G275" s="20"/>
      <c r="H275" s="20"/>
      <c r="I275" s="20"/>
      <c r="J275" s="20"/>
      <c r="K275" s="20"/>
      <c r="L275" s="20"/>
      <c r="M275" s="48"/>
      <c r="N275" s="20"/>
      <c r="O275" s="20"/>
      <c r="P275" s="48"/>
    </row>
    <row r="276" spans="1:16" hidden="1" x14ac:dyDescent="0.25">
      <c r="A276" s="11" t="s">
        <v>39</v>
      </c>
      <c r="B276" s="61" t="s">
        <v>40</v>
      </c>
      <c r="C276" s="12"/>
      <c r="D276" s="13"/>
      <c r="E276" s="76"/>
      <c r="F276" s="13"/>
      <c r="G276" s="13"/>
      <c r="H276" s="13"/>
      <c r="I276" s="13"/>
      <c r="J276" s="13"/>
      <c r="K276" s="13"/>
      <c r="L276" s="13"/>
      <c r="M276" s="14"/>
      <c r="N276" s="13"/>
      <c r="O276" s="13"/>
      <c r="P276" s="14"/>
    </row>
    <row r="277" spans="1:16" hidden="1" x14ac:dyDescent="0.25">
      <c r="A277" s="104"/>
      <c r="B277" s="61" t="s">
        <v>63</v>
      </c>
      <c r="C277" s="21"/>
      <c r="D277" s="13"/>
      <c r="E277" s="76"/>
      <c r="F277" s="13"/>
      <c r="G277" s="20"/>
      <c r="H277" s="20"/>
      <c r="I277" s="20"/>
      <c r="J277" s="20"/>
      <c r="K277" s="20"/>
      <c r="L277" s="20"/>
      <c r="M277" s="48"/>
      <c r="N277" s="20"/>
      <c r="O277" s="20"/>
      <c r="P277" s="48"/>
    </row>
    <row r="278" spans="1:16" hidden="1" x14ac:dyDescent="0.25">
      <c r="A278" s="11" t="s">
        <v>41</v>
      </c>
      <c r="B278" s="61" t="s">
        <v>42</v>
      </c>
      <c r="C278" s="12"/>
      <c r="D278" s="13"/>
      <c r="E278" s="76"/>
      <c r="F278" s="13"/>
      <c r="G278" s="13"/>
      <c r="H278" s="13"/>
      <c r="I278" s="13"/>
      <c r="J278" s="13"/>
      <c r="K278" s="13"/>
      <c r="L278" s="13"/>
      <c r="M278" s="14"/>
      <c r="N278" s="13"/>
      <c r="O278" s="13"/>
      <c r="P278" s="14"/>
    </row>
    <row r="279" spans="1:16" hidden="1" x14ac:dyDescent="0.25">
      <c r="A279" s="104"/>
      <c r="B279" s="61" t="s">
        <v>63</v>
      </c>
      <c r="C279" s="21"/>
      <c r="D279" s="13"/>
      <c r="E279" s="76"/>
      <c r="F279" s="13"/>
      <c r="G279" s="20"/>
      <c r="H279" s="20"/>
      <c r="I279" s="20"/>
      <c r="J279" s="20"/>
      <c r="K279" s="20"/>
      <c r="L279" s="20"/>
      <c r="M279" s="48"/>
      <c r="N279" s="20"/>
      <c r="O279" s="20"/>
      <c r="P279" s="48"/>
    </row>
    <row r="280" spans="1:16" ht="30" hidden="1" x14ac:dyDescent="0.25">
      <c r="A280" s="11" t="s">
        <v>43</v>
      </c>
      <c r="B280" s="61" t="s">
        <v>44</v>
      </c>
      <c r="C280" s="12"/>
      <c r="D280" s="13"/>
      <c r="E280" s="76"/>
      <c r="F280" s="13"/>
      <c r="G280" s="13"/>
      <c r="H280" s="13"/>
      <c r="I280" s="13"/>
      <c r="J280" s="13"/>
      <c r="K280" s="13"/>
      <c r="L280" s="13"/>
      <c r="M280" s="14"/>
      <c r="N280" s="13"/>
      <c r="O280" s="13"/>
      <c r="P280" s="14"/>
    </row>
    <row r="281" spans="1:16" hidden="1" x14ac:dyDescent="0.25">
      <c r="A281" s="104"/>
      <c r="B281" s="61" t="s">
        <v>63</v>
      </c>
      <c r="C281" s="21"/>
      <c r="D281" s="13"/>
      <c r="E281" s="76"/>
      <c r="F281" s="13"/>
      <c r="G281" s="20"/>
      <c r="H281" s="20"/>
      <c r="I281" s="20"/>
      <c r="J281" s="20"/>
      <c r="K281" s="20"/>
      <c r="L281" s="20"/>
      <c r="M281" s="48"/>
      <c r="N281" s="20"/>
      <c r="O281" s="20"/>
      <c r="P281" s="48"/>
    </row>
    <row r="282" spans="1:16" ht="45" hidden="1" x14ac:dyDescent="0.25">
      <c r="A282" s="11" t="s">
        <v>45</v>
      </c>
      <c r="B282" s="61" t="s">
        <v>46</v>
      </c>
      <c r="C282" s="12"/>
      <c r="D282" s="13"/>
      <c r="E282" s="76"/>
      <c r="F282" s="13"/>
      <c r="G282" s="13"/>
      <c r="H282" s="13"/>
      <c r="I282" s="13"/>
      <c r="J282" s="13"/>
      <c r="K282" s="13"/>
      <c r="L282" s="13"/>
      <c r="M282" s="14"/>
      <c r="N282" s="13"/>
      <c r="O282" s="13"/>
      <c r="P282" s="14"/>
    </row>
    <row r="283" spans="1:16" hidden="1" x14ac:dyDescent="0.25">
      <c r="A283" s="104"/>
      <c r="B283" s="61" t="s">
        <v>63</v>
      </c>
      <c r="C283" s="21"/>
      <c r="D283" s="13"/>
      <c r="E283" s="76"/>
      <c r="F283" s="13"/>
      <c r="G283" s="20"/>
      <c r="H283" s="20"/>
      <c r="I283" s="20"/>
      <c r="J283" s="20"/>
      <c r="K283" s="20"/>
      <c r="L283" s="20"/>
      <c r="M283" s="48"/>
      <c r="N283" s="20"/>
      <c r="O283" s="20"/>
      <c r="P283" s="48"/>
    </row>
    <row r="284" spans="1:16" ht="30" hidden="1" x14ac:dyDescent="0.25">
      <c r="A284" s="11" t="s">
        <v>47</v>
      </c>
      <c r="B284" s="61" t="s">
        <v>48</v>
      </c>
      <c r="C284" s="12"/>
      <c r="D284" s="13"/>
      <c r="E284" s="76"/>
      <c r="F284" s="13"/>
      <c r="G284" s="13"/>
      <c r="H284" s="13"/>
      <c r="I284" s="13"/>
      <c r="J284" s="13"/>
      <c r="K284" s="13"/>
      <c r="L284" s="13"/>
      <c r="M284" s="14"/>
      <c r="N284" s="13"/>
      <c r="O284" s="13"/>
      <c r="P284" s="14"/>
    </row>
    <row r="285" spans="1:16" hidden="1" x14ac:dyDescent="0.25">
      <c r="A285" s="104"/>
      <c r="B285" s="61" t="s">
        <v>63</v>
      </c>
      <c r="C285" s="21"/>
      <c r="D285" s="13"/>
      <c r="E285" s="76"/>
      <c r="F285" s="13"/>
      <c r="G285" s="20"/>
      <c r="H285" s="20"/>
      <c r="I285" s="20"/>
      <c r="J285" s="20"/>
      <c r="K285" s="20"/>
      <c r="L285" s="20"/>
      <c r="M285" s="48"/>
      <c r="N285" s="20"/>
      <c r="O285" s="20"/>
      <c r="P285" s="48"/>
    </row>
    <row r="286" spans="1:16" hidden="1" x14ac:dyDescent="0.25">
      <c r="A286" s="11" t="s">
        <v>50</v>
      </c>
      <c r="B286" s="61" t="s">
        <v>51</v>
      </c>
      <c r="C286" s="12"/>
      <c r="D286" s="13"/>
      <c r="E286" s="76"/>
      <c r="F286" s="13"/>
      <c r="G286" s="13"/>
      <c r="H286" s="13"/>
      <c r="I286" s="13"/>
      <c r="J286" s="13"/>
      <c r="K286" s="13"/>
      <c r="L286" s="13"/>
      <c r="M286" s="14"/>
      <c r="N286" s="13"/>
      <c r="O286" s="13"/>
      <c r="P286" s="14"/>
    </row>
    <row r="287" spans="1:16" hidden="1" x14ac:dyDescent="0.25">
      <c r="A287" s="104"/>
      <c r="B287" s="61" t="s">
        <v>63</v>
      </c>
      <c r="C287" s="21"/>
      <c r="D287" s="20"/>
      <c r="E287" s="78"/>
      <c r="F287" s="20"/>
      <c r="G287" s="20"/>
      <c r="H287" s="20"/>
      <c r="I287" s="20"/>
      <c r="J287" s="20"/>
      <c r="K287" s="20"/>
      <c r="L287" s="20"/>
      <c r="M287" s="48"/>
      <c r="N287" s="20"/>
      <c r="O287" s="20"/>
      <c r="P287" s="48"/>
    </row>
    <row r="288" spans="1:16" x14ac:dyDescent="0.25">
      <c r="A288" s="103">
        <v>5400</v>
      </c>
      <c r="B288" s="43" t="s">
        <v>12</v>
      </c>
      <c r="C288" s="40"/>
      <c r="D288" s="95">
        <f>+D289</f>
        <v>10920</v>
      </c>
      <c r="E288" s="95">
        <f t="shared" ref="E288:P288" si="212">+E289</f>
        <v>0</v>
      </c>
      <c r="F288" s="95">
        <f t="shared" si="212"/>
        <v>10920</v>
      </c>
      <c r="G288" s="95">
        <f t="shared" si="212"/>
        <v>0</v>
      </c>
      <c r="H288" s="95">
        <f t="shared" si="212"/>
        <v>0</v>
      </c>
      <c r="I288" s="95">
        <f t="shared" si="212"/>
        <v>0</v>
      </c>
      <c r="J288" s="95">
        <f t="shared" si="212"/>
        <v>0</v>
      </c>
      <c r="K288" s="95">
        <f t="shared" si="212"/>
        <v>0</v>
      </c>
      <c r="L288" s="95">
        <f t="shared" si="212"/>
        <v>0</v>
      </c>
      <c r="M288" s="95">
        <f t="shared" si="212"/>
        <v>0</v>
      </c>
      <c r="N288" s="95">
        <f t="shared" si="212"/>
        <v>10920</v>
      </c>
      <c r="O288" s="95">
        <f t="shared" si="212"/>
        <v>0</v>
      </c>
      <c r="P288" s="95">
        <f t="shared" si="212"/>
        <v>0</v>
      </c>
    </row>
    <row r="289" spans="1:17" ht="45" x14ac:dyDescent="0.25">
      <c r="A289" s="88" t="s">
        <v>45</v>
      </c>
      <c r="B289" s="61" t="s">
        <v>46</v>
      </c>
      <c r="C289" s="30"/>
      <c r="D289" s="35">
        <f>+D290</f>
        <v>10920</v>
      </c>
      <c r="E289" s="84"/>
      <c r="F289" s="26">
        <f>+F290</f>
        <v>10920</v>
      </c>
      <c r="G289" s="20"/>
      <c r="H289" s="20"/>
      <c r="I289" s="20"/>
      <c r="J289" s="20"/>
      <c r="K289" s="20"/>
      <c r="L289" s="20"/>
      <c r="M289" s="48"/>
      <c r="N289" s="20">
        <f>+N290</f>
        <v>10920</v>
      </c>
      <c r="O289" s="20"/>
      <c r="P289" s="48"/>
    </row>
    <row r="290" spans="1:17" x14ac:dyDescent="0.25">
      <c r="A290" s="88"/>
      <c r="B290" s="61" t="s">
        <v>18</v>
      </c>
      <c r="C290" s="30" t="s">
        <v>80</v>
      </c>
      <c r="D290" s="35">
        <f>+F290</f>
        <v>10920</v>
      </c>
      <c r="E290" s="84"/>
      <c r="F290" s="26">
        <f>+N290</f>
        <v>10920</v>
      </c>
      <c r="G290" s="20"/>
      <c r="H290" s="20"/>
      <c r="I290" s="20"/>
      <c r="J290" s="20"/>
      <c r="K290" s="20"/>
      <c r="L290" s="20"/>
      <c r="M290" s="48"/>
      <c r="N290" s="20">
        <v>10920</v>
      </c>
      <c r="O290" s="20"/>
      <c r="P290" s="48"/>
    </row>
    <row r="291" spans="1:17" ht="29.25" x14ac:dyDescent="0.25">
      <c r="A291" s="103" t="s">
        <v>187</v>
      </c>
      <c r="B291" s="107" t="s">
        <v>188</v>
      </c>
      <c r="C291" s="9"/>
      <c r="D291" s="10">
        <f>+D298+D301</f>
        <v>375000</v>
      </c>
      <c r="E291" s="10">
        <f t="shared" ref="E291:P291" si="213">+E298+E301</f>
        <v>0</v>
      </c>
      <c r="F291" s="10">
        <f t="shared" si="213"/>
        <v>375000</v>
      </c>
      <c r="G291" s="10">
        <f t="shared" si="213"/>
        <v>375000</v>
      </c>
      <c r="H291" s="10">
        <f t="shared" si="213"/>
        <v>0</v>
      </c>
      <c r="I291" s="10">
        <f t="shared" si="213"/>
        <v>0</v>
      </c>
      <c r="J291" s="10">
        <f t="shared" si="213"/>
        <v>0</v>
      </c>
      <c r="K291" s="10">
        <f t="shared" si="213"/>
        <v>0</v>
      </c>
      <c r="L291" s="10">
        <f t="shared" ref="L291" si="214">+L298+L301</f>
        <v>0</v>
      </c>
      <c r="M291" s="10">
        <f t="shared" ref="M291" si="215">+M298+M301</f>
        <v>0</v>
      </c>
      <c r="N291" s="10">
        <f t="shared" si="213"/>
        <v>0</v>
      </c>
      <c r="O291" s="10">
        <f t="shared" si="213"/>
        <v>0</v>
      </c>
      <c r="P291" s="10">
        <f t="shared" si="213"/>
        <v>0</v>
      </c>
      <c r="Q291" s="71"/>
    </row>
    <row r="292" spans="1:17" hidden="1" x14ac:dyDescent="0.25">
      <c r="A292" s="89"/>
      <c r="B292" s="109" t="s">
        <v>34</v>
      </c>
      <c r="C292" s="16"/>
      <c r="D292" s="17"/>
      <c r="E292" s="77"/>
      <c r="F292" s="17"/>
      <c r="G292" s="17"/>
      <c r="H292" s="17"/>
      <c r="I292" s="17"/>
      <c r="J292" s="17"/>
      <c r="K292" s="17"/>
      <c r="L292" s="17"/>
      <c r="M292" s="18"/>
      <c r="N292" s="17"/>
      <c r="O292" s="17"/>
      <c r="P292" s="18"/>
    </row>
    <row r="293" spans="1:17" hidden="1" x14ac:dyDescent="0.25">
      <c r="A293" s="88"/>
      <c r="B293" s="61" t="s">
        <v>33</v>
      </c>
      <c r="C293" s="12"/>
      <c r="D293" s="13"/>
      <c r="E293" s="76"/>
      <c r="F293" s="13"/>
      <c r="G293" s="13"/>
      <c r="H293" s="13"/>
      <c r="I293" s="13"/>
      <c r="J293" s="13"/>
      <c r="K293" s="13"/>
      <c r="L293" s="13"/>
      <c r="M293" s="14"/>
      <c r="N293" s="13"/>
      <c r="O293" s="13"/>
      <c r="P293" s="14"/>
    </row>
    <row r="294" spans="1:17" hidden="1" x14ac:dyDescent="0.25">
      <c r="A294" s="89"/>
      <c r="B294" s="110" t="s">
        <v>35</v>
      </c>
      <c r="C294" s="16"/>
      <c r="D294" s="17"/>
      <c r="E294" s="77"/>
      <c r="F294" s="17"/>
      <c r="G294" s="17"/>
      <c r="H294" s="17"/>
      <c r="I294" s="17"/>
      <c r="J294" s="17"/>
      <c r="K294" s="17"/>
      <c r="L294" s="17"/>
      <c r="M294" s="18"/>
      <c r="N294" s="17"/>
      <c r="O294" s="17"/>
      <c r="P294" s="18"/>
    </row>
    <row r="295" spans="1:17" hidden="1" x14ac:dyDescent="0.25">
      <c r="A295" s="104"/>
      <c r="B295" s="61" t="s">
        <v>33</v>
      </c>
      <c r="C295" s="12"/>
      <c r="D295" s="13"/>
      <c r="E295" s="76"/>
      <c r="F295" s="13"/>
      <c r="G295" s="13"/>
      <c r="H295" s="13"/>
      <c r="I295" s="13"/>
      <c r="J295" s="13"/>
      <c r="K295" s="13"/>
      <c r="L295" s="13"/>
      <c r="M295" s="14"/>
      <c r="N295" s="13"/>
      <c r="O295" s="13"/>
      <c r="P295" s="14"/>
    </row>
    <row r="296" spans="1:17" hidden="1" x14ac:dyDescent="0.25">
      <c r="A296" s="88" t="s">
        <v>36</v>
      </c>
      <c r="B296" s="61" t="s">
        <v>37</v>
      </c>
      <c r="C296" s="12"/>
      <c r="D296" s="13"/>
      <c r="E296" s="76"/>
      <c r="F296" s="13"/>
      <c r="G296" s="13"/>
      <c r="H296" s="13"/>
      <c r="I296" s="13"/>
      <c r="J296" s="13"/>
      <c r="K296" s="13"/>
      <c r="L296" s="13"/>
      <c r="M296" s="14"/>
      <c r="N296" s="13"/>
      <c r="O296" s="13"/>
      <c r="P296" s="14"/>
    </row>
    <row r="297" spans="1:17" hidden="1" x14ac:dyDescent="0.25">
      <c r="A297" s="104"/>
      <c r="B297" s="61" t="s">
        <v>38</v>
      </c>
      <c r="C297" s="12"/>
      <c r="D297" s="13"/>
      <c r="E297" s="76"/>
      <c r="F297" s="20"/>
      <c r="G297" s="13"/>
      <c r="H297" s="13"/>
      <c r="I297" s="13"/>
      <c r="J297" s="13"/>
      <c r="K297" s="13"/>
      <c r="L297" s="13"/>
      <c r="M297" s="14"/>
      <c r="N297" s="13"/>
      <c r="O297" s="13"/>
      <c r="P297" s="14"/>
    </row>
    <row r="298" spans="1:17" s="49" customFormat="1" ht="14.25" x14ac:dyDescent="0.2">
      <c r="A298" s="87" t="s">
        <v>39</v>
      </c>
      <c r="B298" s="108" t="s">
        <v>40</v>
      </c>
      <c r="C298" s="52"/>
      <c r="D298" s="13">
        <f>+D299</f>
        <v>80000</v>
      </c>
      <c r="E298" s="76">
        <f t="shared" ref="E298:P298" si="216">+E299</f>
        <v>0</v>
      </c>
      <c r="F298" s="22">
        <f t="shared" si="216"/>
        <v>80000</v>
      </c>
      <c r="G298" s="13">
        <f t="shared" si="216"/>
        <v>80000</v>
      </c>
      <c r="H298" s="13">
        <f t="shared" si="216"/>
        <v>0</v>
      </c>
      <c r="I298" s="13">
        <f t="shared" si="216"/>
        <v>0</v>
      </c>
      <c r="J298" s="13">
        <f t="shared" si="216"/>
        <v>0</v>
      </c>
      <c r="K298" s="13">
        <f t="shared" si="216"/>
        <v>0</v>
      </c>
      <c r="L298" s="13">
        <f t="shared" si="216"/>
        <v>0</v>
      </c>
      <c r="M298" s="13">
        <f t="shared" si="216"/>
        <v>0</v>
      </c>
      <c r="N298" s="13">
        <f t="shared" si="216"/>
        <v>0</v>
      </c>
      <c r="O298" s="13">
        <f t="shared" si="216"/>
        <v>0</v>
      </c>
      <c r="P298" s="13">
        <f t="shared" si="216"/>
        <v>0</v>
      </c>
    </row>
    <row r="299" spans="1:17" s="49" customFormat="1" ht="14.25" x14ac:dyDescent="0.2">
      <c r="A299" s="87"/>
      <c r="B299" s="108" t="s">
        <v>4</v>
      </c>
      <c r="C299" s="12"/>
      <c r="D299" s="13">
        <f t="shared" ref="D299:P299" si="217">SUM(D300:D300)</f>
        <v>80000</v>
      </c>
      <c r="E299" s="76">
        <f t="shared" si="217"/>
        <v>0</v>
      </c>
      <c r="F299" s="22">
        <f t="shared" si="217"/>
        <v>80000</v>
      </c>
      <c r="G299" s="13">
        <f t="shared" si="217"/>
        <v>80000</v>
      </c>
      <c r="H299" s="13">
        <f t="shared" si="217"/>
        <v>0</v>
      </c>
      <c r="I299" s="13">
        <f t="shared" si="217"/>
        <v>0</v>
      </c>
      <c r="J299" s="13">
        <f t="shared" si="217"/>
        <v>0</v>
      </c>
      <c r="K299" s="13">
        <f t="shared" si="217"/>
        <v>0</v>
      </c>
      <c r="L299" s="13">
        <f t="shared" si="217"/>
        <v>0</v>
      </c>
      <c r="M299" s="13">
        <f t="shared" si="217"/>
        <v>0</v>
      </c>
      <c r="N299" s="13">
        <f t="shared" si="217"/>
        <v>0</v>
      </c>
      <c r="O299" s="13">
        <f t="shared" si="217"/>
        <v>0</v>
      </c>
      <c r="P299" s="13">
        <f t="shared" si="217"/>
        <v>0</v>
      </c>
    </row>
    <row r="300" spans="1:17" ht="27.75" customHeight="1" x14ac:dyDescent="0.25">
      <c r="A300" s="88"/>
      <c r="B300" s="24" t="s">
        <v>144</v>
      </c>
      <c r="C300" s="55" t="s">
        <v>123</v>
      </c>
      <c r="D300" s="27">
        <f>+F300</f>
        <v>80000</v>
      </c>
      <c r="E300" s="78"/>
      <c r="F300" s="69">
        <f>SUM(G300:P300)</f>
        <v>80000</v>
      </c>
      <c r="G300" s="20">
        <v>80000</v>
      </c>
      <c r="H300" s="20"/>
      <c r="I300" s="20"/>
      <c r="J300" s="20"/>
      <c r="K300" s="20"/>
      <c r="L300" s="20"/>
      <c r="M300" s="20"/>
      <c r="N300" s="20"/>
      <c r="O300" s="20"/>
      <c r="P300" s="20"/>
    </row>
    <row r="301" spans="1:17" s="49" customFormat="1" ht="46.5" customHeight="1" x14ac:dyDescent="0.2">
      <c r="A301" s="92" t="s">
        <v>45</v>
      </c>
      <c r="B301" s="112" t="s">
        <v>46</v>
      </c>
      <c r="C301" s="12"/>
      <c r="D301" s="13">
        <f>+D302</f>
        <v>295000</v>
      </c>
      <c r="E301" s="13">
        <f t="shared" ref="E301:P301" si="218">+E302</f>
        <v>0</v>
      </c>
      <c r="F301" s="13">
        <f t="shared" si="218"/>
        <v>295000</v>
      </c>
      <c r="G301" s="13">
        <f t="shared" si="218"/>
        <v>295000</v>
      </c>
      <c r="H301" s="13">
        <f t="shared" si="218"/>
        <v>0</v>
      </c>
      <c r="I301" s="13">
        <f t="shared" si="218"/>
        <v>0</v>
      </c>
      <c r="J301" s="13">
        <f t="shared" si="218"/>
        <v>0</v>
      </c>
      <c r="K301" s="13">
        <f t="shared" si="218"/>
        <v>0</v>
      </c>
      <c r="L301" s="13">
        <f t="shared" si="218"/>
        <v>0</v>
      </c>
      <c r="M301" s="13">
        <f t="shared" si="218"/>
        <v>0</v>
      </c>
      <c r="N301" s="13">
        <f t="shared" si="218"/>
        <v>0</v>
      </c>
      <c r="O301" s="13">
        <f t="shared" si="218"/>
        <v>0</v>
      </c>
      <c r="P301" s="13">
        <f t="shared" si="218"/>
        <v>0</v>
      </c>
    </row>
    <row r="302" spans="1:17" s="49" customFormat="1" ht="14.25" x14ac:dyDescent="0.2">
      <c r="A302" s="87"/>
      <c r="B302" s="108" t="s">
        <v>4</v>
      </c>
      <c r="C302" s="12"/>
      <c r="D302" s="13">
        <f>SUM(D303:D307)</f>
        <v>295000</v>
      </c>
      <c r="E302" s="13">
        <f t="shared" ref="E302:P302" si="219">SUM(E303:E307)</f>
        <v>0</v>
      </c>
      <c r="F302" s="13">
        <f t="shared" si="219"/>
        <v>295000</v>
      </c>
      <c r="G302" s="13">
        <f t="shared" si="219"/>
        <v>295000</v>
      </c>
      <c r="H302" s="13">
        <f t="shared" si="219"/>
        <v>0</v>
      </c>
      <c r="I302" s="13">
        <f t="shared" si="219"/>
        <v>0</v>
      </c>
      <c r="J302" s="13">
        <f t="shared" si="219"/>
        <v>0</v>
      </c>
      <c r="K302" s="13">
        <f t="shared" si="219"/>
        <v>0</v>
      </c>
      <c r="L302" s="13">
        <f t="shared" ref="L302" si="220">SUM(L303:L307)</f>
        <v>0</v>
      </c>
      <c r="M302" s="13">
        <f t="shared" ref="M302" si="221">SUM(M303:M307)</f>
        <v>0</v>
      </c>
      <c r="N302" s="13">
        <f t="shared" si="219"/>
        <v>0</v>
      </c>
      <c r="O302" s="13">
        <f t="shared" si="219"/>
        <v>0</v>
      </c>
      <c r="P302" s="13">
        <f t="shared" si="219"/>
        <v>0</v>
      </c>
    </row>
    <row r="303" spans="1:17" s="3" customFormat="1" ht="17.25" customHeight="1" x14ac:dyDescent="0.25">
      <c r="A303" s="88"/>
      <c r="B303" s="24" t="s">
        <v>189</v>
      </c>
      <c r="C303" s="55" t="s">
        <v>123</v>
      </c>
      <c r="D303" s="27">
        <f>+F303</f>
        <v>40000</v>
      </c>
      <c r="E303" s="38"/>
      <c r="F303" s="35">
        <f>SUM(G303:P303)</f>
        <v>40000</v>
      </c>
      <c r="G303" s="31">
        <v>40000</v>
      </c>
      <c r="H303" s="31"/>
      <c r="I303" s="31"/>
      <c r="J303" s="31"/>
      <c r="K303" s="31"/>
      <c r="L303" s="31"/>
      <c r="M303" s="53"/>
      <c r="N303" s="31"/>
      <c r="O303" s="31"/>
      <c r="P303" s="53"/>
    </row>
    <row r="304" spans="1:17" ht="30" x14ac:dyDescent="0.25">
      <c r="A304" s="104"/>
      <c r="B304" s="24" t="s">
        <v>190</v>
      </c>
      <c r="C304" s="55" t="s">
        <v>123</v>
      </c>
      <c r="D304" s="27">
        <f t="shared" ref="D304:D307" si="222">+F304</f>
        <v>160000</v>
      </c>
      <c r="E304" s="38"/>
      <c r="F304" s="35">
        <f t="shared" ref="F304:F307" si="223">SUM(G304:P304)</f>
        <v>160000</v>
      </c>
      <c r="G304" s="19">
        <v>160000</v>
      </c>
      <c r="H304" s="19"/>
      <c r="I304" s="19"/>
      <c r="J304" s="19"/>
      <c r="K304" s="19"/>
      <c r="L304" s="19"/>
      <c r="M304" s="19"/>
      <c r="N304" s="19"/>
      <c r="O304" s="19"/>
      <c r="P304" s="19"/>
    </row>
    <row r="305" spans="1:16" ht="30" x14ac:dyDescent="0.25">
      <c r="A305" s="104"/>
      <c r="B305" s="24" t="s">
        <v>191</v>
      </c>
      <c r="C305" s="55" t="s">
        <v>123</v>
      </c>
      <c r="D305" s="27">
        <f t="shared" si="222"/>
        <v>10000</v>
      </c>
      <c r="E305" s="38"/>
      <c r="F305" s="35">
        <f t="shared" si="223"/>
        <v>10000</v>
      </c>
      <c r="G305" s="19">
        <v>10000</v>
      </c>
      <c r="H305" s="19"/>
      <c r="I305" s="19"/>
      <c r="J305" s="19"/>
      <c r="K305" s="19"/>
      <c r="L305" s="19"/>
      <c r="M305" s="19"/>
      <c r="N305" s="19"/>
      <c r="O305" s="19"/>
      <c r="P305" s="19"/>
    </row>
    <row r="306" spans="1:16" ht="30" x14ac:dyDescent="0.25">
      <c r="A306" s="104"/>
      <c r="B306" s="24" t="s">
        <v>192</v>
      </c>
      <c r="C306" s="55" t="s">
        <v>123</v>
      </c>
      <c r="D306" s="27">
        <f t="shared" si="222"/>
        <v>5000</v>
      </c>
      <c r="E306" s="38"/>
      <c r="F306" s="35">
        <f t="shared" si="223"/>
        <v>5000</v>
      </c>
      <c r="G306" s="19">
        <v>5000</v>
      </c>
      <c r="H306" s="19"/>
      <c r="I306" s="19"/>
      <c r="J306" s="19"/>
      <c r="K306" s="19"/>
      <c r="L306" s="19"/>
      <c r="M306" s="19"/>
      <c r="N306" s="19"/>
      <c r="O306" s="19"/>
      <c r="P306" s="19"/>
    </row>
    <row r="307" spans="1:16" ht="30" customHeight="1" x14ac:dyDescent="0.25">
      <c r="A307" s="104"/>
      <c r="B307" s="61" t="s">
        <v>193</v>
      </c>
      <c r="C307" s="55" t="s">
        <v>123</v>
      </c>
      <c r="D307" s="27">
        <f t="shared" si="222"/>
        <v>80000</v>
      </c>
      <c r="E307" s="38"/>
      <c r="F307" s="35">
        <f t="shared" si="223"/>
        <v>80000</v>
      </c>
      <c r="G307" s="19">
        <v>80000</v>
      </c>
      <c r="H307" s="19"/>
      <c r="I307" s="19"/>
      <c r="J307" s="19"/>
      <c r="K307" s="19"/>
      <c r="L307" s="19"/>
      <c r="M307" s="19"/>
      <c r="N307" s="19"/>
      <c r="O307" s="19"/>
      <c r="P307" s="19"/>
    </row>
  </sheetData>
  <mergeCells count="11">
    <mergeCell ref="N1:P1"/>
    <mergeCell ref="F6:F7"/>
    <mergeCell ref="A2:P2"/>
    <mergeCell ref="A3:P3"/>
    <mergeCell ref="A4:P4"/>
    <mergeCell ref="G6:P6"/>
    <mergeCell ref="A6:A7"/>
    <mergeCell ref="B6:B7"/>
    <mergeCell ref="C6:C7"/>
    <mergeCell ref="D6:D7"/>
    <mergeCell ref="E6:E7"/>
  </mergeCells>
  <pageMargins left="0.70866141732283472" right="0.70866141732283472" top="0.74803149606299213" bottom="0.55118110236220474" header="0.31496062992125984" footer="0.31496062992125984"/>
  <pageSetup paperSize="9" scale="68" orientation="landscape" r:id="rId1"/>
  <rowBreaks count="6" manualBreakCount="6">
    <brk id="40" max="14" man="1"/>
    <brk id="97" max="15" man="1"/>
    <brk id="130" max="15" man="1"/>
    <brk id="150" max="15" man="1"/>
    <brk id="192" max="15" man="1"/>
    <brk id="225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</vt:i4>
      </vt:variant>
      <vt:variant>
        <vt:lpstr>Наименувани диапазони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Лист1!Област_печат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Даниела Николова</dc:creator>
  <cp:lastModifiedBy>Даниела Николова</cp:lastModifiedBy>
  <cp:lastPrinted>2021-02-09T08:25:46Z</cp:lastPrinted>
  <dcterms:created xsi:type="dcterms:W3CDTF">2016-12-12T07:51:53Z</dcterms:created>
  <dcterms:modified xsi:type="dcterms:W3CDTF">2021-02-16T16:01:17Z</dcterms:modified>
</cp:coreProperties>
</file>