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spravka" sheetId="2" r:id="rId1"/>
    <sheet name="Лист3" sheetId="3" r:id="rId2"/>
  </sheets>
  <calcPr calcId="162913"/>
</workbook>
</file>

<file path=xl/calcChain.xml><?xml version="1.0" encoding="utf-8"?>
<calcChain xmlns="http://schemas.openxmlformats.org/spreadsheetml/2006/main">
  <c r="L51" i="2" l="1"/>
  <c r="L114" i="2" l="1"/>
  <c r="M114" i="2" s="1"/>
  <c r="K114" i="2"/>
  <c r="J114" i="2"/>
  <c r="I114" i="2"/>
  <c r="H114" i="2"/>
  <c r="L110" i="2"/>
  <c r="M110" i="2" s="1"/>
  <c r="K110" i="2"/>
  <c r="J110" i="2"/>
  <c r="I110" i="2"/>
  <c r="H110" i="2"/>
  <c r="L105" i="2"/>
  <c r="M105" i="2" s="1"/>
  <c r="K105" i="2"/>
  <c r="J105" i="2"/>
  <c r="I105" i="2"/>
  <c r="H105" i="2"/>
  <c r="L100" i="2"/>
  <c r="M100" i="2" s="1"/>
  <c r="K100" i="2"/>
  <c r="J100" i="2"/>
  <c r="I100" i="2"/>
  <c r="H100" i="2"/>
  <c r="M96" i="2"/>
  <c r="L96" i="2"/>
  <c r="K96" i="2"/>
  <c r="J96" i="2"/>
  <c r="I96" i="2"/>
  <c r="H96" i="2"/>
  <c r="L90" i="2"/>
  <c r="M90" i="2" s="1"/>
  <c r="K90" i="2"/>
  <c r="J90" i="2"/>
  <c r="I90" i="2"/>
  <c r="H90" i="2"/>
  <c r="L87" i="2"/>
  <c r="M87" i="2" s="1"/>
  <c r="K87" i="2"/>
  <c r="J87" i="2"/>
  <c r="I87" i="2"/>
  <c r="H87" i="2"/>
  <c r="L77" i="2"/>
  <c r="M77" i="2" s="1"/>
  <c r="K77" i="2"/>
  <c r="J77" i="2"/>
  <c r="I77" i="2"/>
  <c r="H77" i="2"/>
  <c r="L73" i="2"/>
  <c r="M73" i="2" s="1"/>
  <c r="K73" i="2"/>
  <c r="J73" i="2"/>
  <c r="I73" i="2"/>
  <c r="H73" i="2"/>
  <c r="L70" i="2"/>
  <c r="M70" i="2" s="1"/>
  <c r="K70" i="2"/>
  <c r="J70" i="2"/>
  <c r="I70" i="2"/>
  <c r="H70" i="2"/>
  <c r="L67" i="2"/>
  <c r="M67" i="2" s="1"/>
  <c r="K67" i="2"/>
  <c r="J67" i="2"/>
  <c r="I67" i="2"/>
  <c r="H67" i="2"/>
  <c r="L64" i="2"/>
  <c r="M64" i="2" s="1"/>
  <c r="K64" i="2"/>
  <c r="J64" i="2"/>
  <c r="I64" i="2"/>
  <c r="H64" i="2"/>
  <c r="L60" i="2"/>
  <c r="M60" i="2" s="1"/>
  <c r="K60" i="2"/>
  <c r="J60" i="2"/>
  <c r="I60" i="2"/>
  <c r="H60" i="2"/>
  <c r="K53" i="2"/>
  <c r="J53" i="2"/>
  <c r="I53" i="2"/>
  <c r="H53" i="2"/>
  <c r="L52" i="2"/>
  <c r="L53" i="2" s="1"/>
  <c r="M53" i="2" s="1"/>
  <c r="H51" i="2"/>
  <c r="K51" i="2"/>
  <c r="J51" i="2"/>
  <c r="I51" i="2"/>
  <c r="K46" i="2"/>
  <c r="J46" i="2"/>
  <c r="H46" i="2"/>
  <c r="I46" i="2"/>
  <c r="K38" i="2"/>
  <c r="J38" i="2"/>
  <c r="I38" i="2"/>
  <c r="H38" i="2"/>
  <c r="K31" i="2"/>
  <c r="J31" i="2"/>
  <c r="I31" i="2"/>
  <c r="H31" i="2"/>
  <c r="I23" i="2"/>
  <c r="J18" i="2"/>
  <c r="J19" i="2" s="1"/>
  <c r="J20" i="2" s="1"/>
  <c r="J21" i="2" s="1"/>
  <c r="J22" i="2" s="1"/>
  <c r="I13" i="2"/>
  <c r="J13" i="2"/>
  <c r="K12" i="2"/>
  <c r="K10" i="2"/>
  <c r="J10" i="2"/>
  <c r="I10" i="2"/>
  <c r="H10" i="2"/>
  <c r="H11" i="2" s="1"/>
  <c r="I115" i="2" l="1"/>
  <c r="K13" i="2"/>
  <c r="H12" i="2"/>
  <c r="M51" i="2"/>
  <c r="L46" i="2"/>
  <c r="M46" i="2" s="1"/>
  <c r="L38" i="2"/>
  <c r="M38" i="2" s="1"/>
  <c r="L31" i="2"/>
  <c r="M31" i="2" s="1"/>
  <c r="J23" i="2"/>
  <c r="J115" i="2" s="1"/>
  <c r="L10" i="2"/>
  <c r="M10" i="2" l="1"/>
  <c r="K14" i="2"/>
  <c r="K15" i="2" s="1"/>
  <c r="K16" i="2" s="1"/>
  <c r="K17" i="2" s="1"/>
  <c r="K18" i="2" s="1"/>
  <c r="K19" i="2" s="1"/>
  <c r="K20" i="2" s="1"/>
  <c r="K21" i="2" s="1"/>
  <c r="K22" i="2" s="1"/>
  <c r="L13" i="2"/>
  <c r="M13" i="2" s="1"/>
  <c r="K23" i="2" l="1"/>
  <c r="K115" i="2" s="1"/>
  <c r="H13" i="2"/>
  <c r="H14" i="2" l="1"/>
  <c r="H15" i="2" s="1"/>
  <c r="H16" i="2" l="1"/>
  <c r="H17" i="2" l="1"/>
  <c r="H18" i="2" l="1"/>
  <c r="H19" i="2" l="1"/>
  <c r="H20" i="2" l="1"/>
  <c r="H21" i="2" l="1"/>
  <c r="H22" i="2" l="1"/>
  <c r="H23" i="2"/>
  <c r="H115" i="2" s="1"/>
  <c r="L23" i="2" l="1"/>
  <c r="M23" i="2" l="1"/>
  <c r="M115" i="2" s="1"/>
  <c r="L115" i="2"/>
</calcChain>
</file>

<file path=xl/sharedStrings.xml><?xml version="1.0" encoding="utf-8"?>
<sst xmlns="http://schemas.openxmlformats.org/spreadsheetml/2006/main" count="381" uniqueCount="159">
  <si>
    <t>от продажби</t>
  </si>
  <si>
    <t>от наеми</t>
  </si>
  <si>
    <t>от аренда</t>
  </si>
  <si>
    <t>предоставяне на право на ползване  (пчелин,...)</t>
  </si>
  <si>
    <t>дата</t>
  </si>
  <si>
    <t>документ №</t>
  </si>
  <si>
    <t>Купувач-наемател</t>
  </si>
  <si>
    <t>вид сделка /разпореждане с общинско имущество (продажба, наем...)</t>
  </si>
  <si>
    <t>№ по ред</t>
  </si>
  <si>
    <t>Населено място</t>
  </si>
  <si>
    <t>Вид общинско имущество, АОС (имот, земеделска земя, лозя…..)</t>
  </si>
  <si>
    <t>СПРАВКА</t>
  </si>
  <si>
    <t>за  сделки и разпореждане с имоти и вещи общинска собственост</t>
  </si>
  <si>
    <t>стойност на сделки/разпореждане с общинска собственост</t>
  </si>
  <si>
    <t>Общо за Благоево:</t>
  </si>
  <si>
    <t>Балкански</t>
  </si>
  <si>
    <t>Общо за Балкански:</t>
  </si>
  <si>
    <t xml:space="preserve">Благоево </t>
  </si>
  <si>
    <t>Гецово</t>
  </si>
  <si>
    <t>Общо за Гецово:</t>
  </si>
  <si>
    <t>Дряновец</t>
  </si>
  <si>
    <t>Общо за Дряновец:</t>
  </si>
  <si>
    <t>Киченица</t>
  </si>
  <si>
    <t>Общо за Киченица:</t>
  </si>
  <si>
    <t>Липник</t>
  </si>
  <si>
    <t>Общо за Липник:</t>
  </si>
  <si>
    <t>Мортагоново</t>
  </si>
  <si>
    <t>Общо за Мортагоново:</t>
  </si>
  <si>
    <t>Недоклан</t>
  </si>
  <si>
    <t>Общо за Недоклан:</t>
  </si>
  <si>
    <t>Осенец</t>
  </si>
  <si>
    <t>Общо за Осенец:</t>
  </si>
  <si>
    <t>Островче</t>
  </si>
  <si>
    <t>Общо за Островче:</t>
  </si>
  <si>
    <t>Побит камък</t>
  </si>
  <si>
    <t>Общо за Побит камък:</t>
  </si>
  <si>
    <t>Пороище</t>
  </si>
  <si>
    <t>Общо за Пороище:</t>
  </si>
  <si>
    <t>Просторно</t>
  </si>
  <si>
    <t>Общо за Просторно:</t>
  </si>
  <si>
    <t>Радинград</t>
  </si>
  <si>
    <t>Общо за Радинград:</t>
  </si>
  <si>
    <t>Раковски</t>
  </si>
  <si>
    <t>Общо за Раковски:</t>
  </si>
  <si>
    <t>Стражец</t>
  </si>
  <si>
    <t>Общо за Стражец:</t>
  </si>
  <si>
    <t>Топчии</t>
  </si>
  <si>
    <t>Общо за Топчии:</t>
  </si>
  <si>
    <t>Ушинци</t>
  </si>
  <si>
    <t>Общо за Ушинци:</t>
  </si>
  <si>
    <t>Черковна</t>
  </si>
  <si>
    <t>Общо за Черковна:</t>
  </si>
  <si>
    <t>Ясеновец</t>
  </si>
  <si>
    <t>Общо за Ясеновец:</t>
  </si>
  <si>
    <t>Дянково</t>
  </si>
  <si>
    <t>Общо за Дянково:</t>
  </si>
  <si>
    <t>земеделска земя</t>
  </si>
  <si>
    <t>аренда</t>
  </si>
  <si>
    <t>"Път консулт - Агро" ООД</t>
  </si>
  <si>
    <t>Димитър Здравков Обидимски</t>
  </si>
  <si>
    <t>Мустафа Бейти Мустафа</t>
  </si>
  <si>
    <t>"Красен Денев" ЕООД</t>
  </si>
  <si>
    <t>ЗПК "Изгрев"</t>
  </si>
  <si>
    <t>"Северагро" ЕООД</t>
  </si>
  <si>
    <t>Агрикорн стар ЕАД</t>
  </si>
  <si>
    <t>"Агрикорн стар" ЕАД</t>
  </si>
  <si>
    <t>"Трио - милк" ЕООД</t>
  </si>
  <si>
    <t>Ахмед Мустафов Ахмедов</t>
  </si>
  <si>
    <t>ЕТ "Пламен Димов - 2001"</t>
  </si>
  <si>
    <t>"Агросем" ООД</t>
  </si>
  <si>
    <t>"Сортови семена" ЕАД</t>
  </si>
  <si>
    <t>"Хелиус" ЕООД</t>
  </si>
  <si>
    <t>"Агромаксинвест" ЕАД</t>
  </si>
  <si>
    <t>наем</t>
  </si>
  <si>
    <t>Път Консулт Агро ООД</t>
  </si>
  <si>
    <t>Цоньо Н.Цонев</t>
  </si>
  <si>
    <t>Лятиф Акифов</t>
  </si>
  <si>
    <t>Теменуга А.Ангелова</t>
  </si>
  <si>
    <t>ЕТ "Валентин Неделчев"</t>
  </si>
  <si>
    <t>Живко Й.Бобчев</t>
  </si>
  <si>
    <t>"БЕЕД" ЕООД</t>
  </si>
  <si>
    <t>Кадрие Мехмед Нурула</t>
  </si>
  <si>
    <t>ЕТ"Пламен Димов-2001"</t>
  </si>
  <si>
    <t>ППЗК"Света Марина"</t>
  </si>
  <si>
    <t>Никола Тодоров Тодоров</t>
  </si>
  <si>
    <t>Илиян Стефанов Илиев</t>
  </si>
  <si>
    <t>Имот АОС3163/2021г.</t>
  </si>
  <si>
    <t>СНЦ"КККС"Хезар"   Разград</t>
  </si>
  <si>
    <t>Лек.кабинет АОС5/1997г.</t>
  </si>
  <si>
    <t>"Д-р Ив.Иванов-АПМП-ИП"ЕООДРазград</t>
  </si>
  <si>
    <t>ЕТ"Д-р Р.Петров-АПМП-ИПДМ"Гецово</t>
  </si>
  <si>
    <t>Лек.кабинет АОС10/2000г.</t>
  </si>
  <si>
    <t>ЕТ"Д-р П.Стоянов-АИПИПМП"Разград</t>
  </si>
  <si>
    <t>Имот 399,кв.16 АОС2824/2017г.</t>
  </si>
  <si>
    <t>продажба</t>
  </si>
  <si>
    <t>Джошкун Камберов</t>
  </si>
  <si>
    <t>Имот №398,кв.16 АОС2823/2017г.</t>
  </si>
  <si>
    <t>Лек.кабинет АОС840/2010г.</t>
  </si>
  <si>
    <t>"Д-р Д.Коларов-АПМП-ИП" ЕООДРазград</t>
  </si>
  <si>
    <t>Помещение АОС 4/1997г.</t>
  </si>
  <si>
    <t>"Български пощи"ЕАД София</t>
  </si>
  <si>
    <t>Лек.кабинет АОС 7/2000г.</t>
  </si>
  <si>
    <t xml:space="preserve">Павилион </t>
  </si>
  <si>
    <t>ЕТ"ЕМО-Емрах Бедри" Мортагоново</t>
  </si>
  <si>
    <t>Лек.кабинет АОС2/1997</t>
  </si>
  <si>
    <t>ЕТ"Д-р Насалевска-Г.Йорданова-АПМП-ИП"Разград</t>
  </si>
  <si>
    <t>Помещение АОС 219/2013г.</t>
  </si>
  <si>
    <t>Лек.кабинет АОС 3/1997 г.</t>
  </si>
  <si>
    <t>Лек.кабинет АОС3/1997г.</t>
  </si>
  <si>
    <t>"Д-р Д.Г.Боянова-АПМП-ИП"Разград</t>
  </si>
  <si>
    <t>Помещение АОС17/2008г.</t>
  </si>
  <si>
    <t>НЧ"Слънчев лъч1902"с.Островче</t>
  </si>
  <si>
    <t>Сдружение"Съюз на пенсионерите 2004"София</t>
  </si>
  <si>
    <t>Помещение АОС2/172/1999г.</t>
  </si>
  <si>
    <t>Помещение АОС2/1997г.</t>
  </si>
  <si>
    <t>Кафе-еспресо АОС5/1997г.</t>
  </si>
  <si>
    <t>"РЕСАХЮЕЛ"ЕООД Раковски</t>
  </si>
  <si>
    <t>Помещение АОС5/1997г.</t>
  </si>
  <si>
    <t>"АВС"ООД Разград</t>
  </si>
  <si>
    <t>Лек.кабинет АОС 6/1996г.</t>
  </si>
  <si>
    <t>Д-р Нежат Салим-АПИПМ-ИП"ЕООД Раковски</t>
  </si>
  <si>
    <t>Етаж АОС287/2015г.</t>
  </si>
  <si>
    <t>СНЦ "ЦСП" Разград</t>
  </si>
  <si>
    <t>Сдр."ЦПЖ"Разград</t>
  </si>
  <si>
    <t>Лек.кабинет АОС 388/2000</t>
  </si>
  <si>
    <t>ЕТ "Д-р П.Стоянов- АИПИПМП"Разград</t>
  </si>
  <si>
    <t>Лек.кабинет АОС 25/2008г.</t>
  </si>
  <si>
    <t>Помещение АОС218/2013г.</t>
  </si>
  <si>
    <t>"Ареал КТ"ООД Разград</t>
  </si>
  <si>
    <t>Лек.кабинет АОС 3/1997г.</t>
  </si>
  <si>
    <t>"Гавалджи-АИППМП"ЕООД Разград</t>
  </si>
  <si>
    <t>Лек.кабинет АОС8/1998г.</t>
  </si>
  <si>
    <t>"Д-р Карагьозова-АПМП-ИП"ЕООД Разград</t>
  </si>
  <si>
    <t>№СД-02-14-131</t>
  </si>
  <si>
    <t>Общо суми:</t>
  </si>
  <si>
    <t>сума от 30% на събраните приходи</t>
  </si>
  <si>
    <t xml:space="preserve">Катя Жекова Дечкова </t>
  </si>
  <si>
    <t>Ивелина Русева Добрева</t>
  </si>
  <si>
    <t xml:space="preserve">Цветомир Стоянов Цонев </t>
  </si>
  <si>
    <t xml:space="preserve">Марина Андреева Горбанова </t>
  </si>
  <si>
    <t xml:space="preserve">Валентин Василев Ганчев </t>
  </si>
  <si>
    <t>„Ферма Узунови“ ЕООД</t>
  </si>
  <si>
    <t xml:space="preserve">Светлан Василев Стоянов </t>
  </si>
  <si>
    <t xml:space="preserve">Данчо Петков Дацков </t>
  </si>
  <si>
    <t xml:space="preserve">Пламена Петева Йорданова </t>
  </si>
  <si>
    <t>Сергей Даков Русев</t>
  </si>
  <si>
    <t xml:space="preserve">„Миран Продукцион“ ЕООД </t>
  </si>
  <si>
    <t>АОС631/2009</t>
  </si>
  <si>
    <t>"Ард строй" ЕООД</t>
  </si>
  <si>
    <t xml:space="preserve">"Д-р Д.Коларов-АПМПП" ЕООД </t>
  </si>
  <si>
    <t>"Д-р Д.Коларов-АПМП-ИП" ЕООД Разград</t>
  </si>
  <si>
    <t>АИППДП Василев дент - д-р В. Василев" ЕООД</t>
  </si>
  <si>
    <t>за периода от 01.01.2021 г.  До 30.09.2021 г.</t>
  </si>
  <si>
    <t>Общо внесени суми към 30.09.2021г.</t>
  </si>
  <si>
    <t>Михаил Филипов Атанасов</t>
  </si>
  <si>
    <t>имот улица</t>
  </si>
  <si>
    <t>Д-р Р.Рагуб-АПМП-ИП"ЕООД Разград</t>
  </si>
  <si>
    <t>"Гавалджи-АПМП" ЕООД Разград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</si>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</sst>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4" fontId="0" fillId="0" borderId="3" xfId="0" applyNumberFormat="1" applyBorder="1"/>
    <xf numFmtId="14" fontId="0" fillId="0" borderId="12" xfId="0" applyNumberFormat="1" applyBorder="1"/>
    <xf numFmtId="14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2" xfId="0" applyBorder="1" applyAlignment="1">
      <alignment wrapText="1"/>
    </xf>
    <xf numFmtId="2" fontId="0" fillId="0" borderId="3" xfId="0" applyNumberFormat="1" applyBorder="1"/>
    <xf numFmtId="2" fontId="0" fillId="0" borderId="16" xfId="0" applyNumberFormat="1" applyBorder="1"/>
    <xf numFmtId="2" fontId="0" fillId="0" borderId="12" xfId="0" applyNumberFormat="1" applyBorder="1"/>
    <xf numFmtId="2" fontId="1" fillId="2" borderId="15" xfId="0" applyNumberFormat="1" applyFont="1" applyFill="1" applyBorder="1"/>
    <xf numFmtId="2" fontId="1" fillId="2" borderId="26" xfId="0" applyNumberFormat="1" applyFont="1" applyFill="1" applyBorder="1"/>
    <xf numFmtId="2" fontId="1" fillId="0" borderId="13" xfId="0" applyNumberFormat="1" applyFont="1" applyBorder="1"/>
    <xf numFmtId="2" fontId="1" fillId="2" borderId="29" xfId="0" applyNumberFormat="1" applyFont="1" applyFill="1" applyBorder="1"/>
    <xf numFmtId="2" fontId="0" fillId="0" borderId="5" xfId="0" applyNumberFormat="1" applyBorder="1"/>
    <xf numFmtId="0" fontId="3" fillId="0" borderId="4" xfId="0" applyFont="1" applyBorder="1"/>
    <xf numFmtId="0" fontId="2" fillId="0" borderId="30" xfId="0" applyFont="1" applyBorder="1"/>
    <xf numFmtId="0" fontId="2" fillId="0" borderId="19" xfId="0" applyFont="1" applyBorder="1"/>
    <xf numFmtId="14" fontId="2" fillId="0" borderId="19" xfId="0" applyNumberFormat="1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14" fontId="2" fillId="0" borderId="3" xfId="0" applyNumberFormat="1" applyFont="1" applyBorder="1"/>
    <xf numFmtId="0" fontId="2" fillId="0" borderId="4" xfId="0" applyFont="1" applyBorder="1"/>
    <xf numFmtId="0" fontId="2" fillId="0" borderId="1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3" xfId="0" applyFont="1" applyBorder="1"/>
    <xf numFmtId="0" fontId="2" fillId="0" borderId="26" xfId="0" applyFont="1" applyBorder="1"/>
    <xf numFmtId="14" fontId="2" fillId="0" borderId="1" xfId="0" applyNumberFormat="1" applyFont="1" applyBorder="1"/>
    <xf numFmtId="14" fontId="2" fillId="0" borderId="26" xfId="0" applyNumberFormat="1" applyFont="1" applyBorder="1"/>
    <xf numFmtId="14" fontId="2" fillId="0" borderId="12" xfId="0" applyNumberFormat="1" applyFont="1" applyBorder="1"/>
    <xf numFmtId="0" fontId="2" fillId="0" borderId="12" xfId="0" applyFont="1" applyFill="1" applyBorder="1"/>
    <xf numFmtId="14" fontId="2" fillId="0" borderId="12" xfId="0" applyNumberFormat="1" applyFont="1" applyFill="1" applyBorder="1"/>
    <xf numFmtId="0" fontId="2" fillId="0" borderId="0" xfId="0" applyFont="1" applyBorder="1"/>
    <xf numFmtId="0" fontId="2" fillId="0" borderId="0" xfId="0" applyFont="1" applyFill="1" applyBorder="1"/>
    <xf numFmtId="14" fontId="2" fillId="0" borderId="31" xfId="0" applyNumberFormat="1" applyFont="1" applyFill="1" applyBorder="1"/>
    <xf numFmtId="0" fontId="2" fillId="0" borderId="3" xfId="0" applyFont="1" applyBorder="1" applyAlignment="1"/>
    <xf numFmtId="0" fontId="2" fillId="0" borderId="3" xfId="0" applyFont="1" applyBorder="1" applyAlignment="1">
      <alignment wrapText="1"/>
    </xf>
    <xf numFmtId="0" fontId="2" fillId="0" borderId="33" xfId="0" applyFont="1" applyBorder="1" applyAlignment="1">
      <alignment wrapText="1"/>
    </xf>
    <xf numFmtId="14" fontId="0" fillId="0" borderId="10" xfId="0" applyNumberFormat="1" applyBorder="1"/>
    <xf numFmtId="2" fontId="0" fillId="0" borderId="10" xfId="0" applyNumberFormat="1" applyBorder="1"/>
    <xf numFmtId="0" fontId="2" fillId="0" borderId="19" xfId="0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0" fillId="0" borderId="19" xfId="0" applyBorder="1"/>
    <xf numFmtId="0" fontId="2" fillId="0" borderId="20" xfId="0" applyFont="1" applyBorder="1"/>
    <xf numFmtId="0" fontId="2" fillId="0" borderId="10" xfId="0" applyFont="1" applyBorder="1"/>
    <xf numFmtId="14" fontId="2" fillId="0" borderId="10" xfId="0" applyNumberFormat="1" applyFont="1" applyBorder="1"/>
    <xf numFmtId="0" fontId="0" fillId="0" borderId="10" xfId="0" applyBorder="1" applyAlignment="1">
      <alignment horizontal="center"/>
    </xf>
    <xf numFmtId="0" fontId="0" fillId="0" borderId="34" xfId="0" applyBorder="1" applyAlignment="1">
      <alignment horizontal="center" wrapText="1"/>
    </xf>
    <xf numFmtId="0" fontId="0" fillId="0" borderId="9" xfId="0" applyFill="1" applyBorder="1" applyAlignment="1">
      <alignment horizontal="center" wrapText="1"/>
    </xf>
    <xf numFmtId="9" fontId="0" fillId="0" borderId="21" xfId="0" applyNumberFormat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2" fontId="0" fillId="0" borderId="28" xfId="0" applyNumberFormat="1" applyBorder="1"/>
    <xf numFmtId="2" fontId="0" fillId="0" borderId="14" xfId="0" applyNumberFormat="1" applyBorder="1"/>
    <xf numFmtId="2" fontId="0" fillId="0" borderId="32" xfId="0" applyNumberFormat="1" applyBorder="1"/>
    <xf numFmtId="2" fontId="0" fillId="0" borderId="35" xfId="0" applyNumberFormat="1" applyBorder="1"/>
    <xf numFmtId="14" fontId="0" fillId="0" borderId="19" xfId="0" applyNumberFormat="1" applyBorder="1"/>
    <xf numFmtId="0" fontId="0" fillId="0" borderId="0" xfId="0" applyAlignment="1">
      <alignment horizontal="right"/>
    </xf>
    <xf numFmtId="0" fontId="1" fillId="2" borderId="6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23" xfId="0" applyFont="1" applyFill="1" applyBorder="1" applyAlignment="1">
      <alignment horizontal="right"/>
    </xf>
    <xf numFmtId="0" fontId="1" fillId="2" borderId="24" xfId="0" applyFont="1" applyFill="1" applyBorder="1" applyAlignment="1">
      <alignment horizontal="right"/>
    </xf>
    <xf numFmtId="0" fontId="1" fillId="2" borderId="25" xfId="0" applyFont="1" applyFill="1" applyBorder="1" applyAlignment="1">
      <alignment horizontal="right"/>
    </xf>
    <xf numFmtId="0" fontId="1" fillId="0" borderId="22" xfId="0" applyFont="1" applyBorder="1" applyAlignment="1">
      <alignment horizontal="right"/>
    </xf>
    <xf numFmtId="0" fontId="1" fillId="0" borderId="18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0" fontId="0" fillId="0" borderId="36" xfId="0" applyBorder="1" applyAlignment="1">
      <alignment horizontal="center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5"/>
  <sheetViews>
    <sheetView tabSelected="1" topLeftCell="C1" zoomScaleNormal="100" workbookViewId="0">
      <pane ySplit="7" topLeftCell="A8" activePane="bottomLeft" state="frozen"/>
      <selection pane="bottomLeft" activeCell="G7" sqref="G7"/>
    </sheetView>
  </sheetViews>
  <sheetFormatPr defaultRowHeight="15" x14ac:dyDescent="0.25"/>
  <cols>
    <col min="1" max="1" width="6.42578125" customWidth="1"/>
    <col min="2" max="2" width="14.7109375" customWidth="1"/>
    <col min="3" max="3" width="18.28515625" customWidth="1"/>
    <col min="4" max="4" width="15.5703125" customWidth="1"/>
    <col min="5" max="5" width="30" customWidth="1"/>
    <col min="6" max="6" width="13.7109375" customWidth="1"/>
    <col min="7" max="7" width="14.5703125" customWidth="1"/>
    <col min="8" max="8" width="14.28515625" customWidth="1"/>
    <col min="9" max="9" width="11.28515625" customWidth="1"/>
    <col min="10" max="10" width="14.140625" customWidth="1"/>
    <col min="11" max="11" width="14.42578125" customWidth="1"/>
    <col min="12" max="12" width="11.5703125" customWidth="1"/>
    <col min="13" max="13" width="11" customWidth="1"/>
  </cols>
  <sheetData>
    <row r="1" spans="1:13" x14ac:dyDescent="0.25">
      <c r="M1" s="69" t="s">
        <v>158</v>
      </c>
    </row>
    <row r="2" spans="1:13" x14ac:dyDescent="0.25">
      <c r="A2" s="75" t="s">
        <v>11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1:13" x14ac:dyDescent="0.25">
      <c r="A3" s="75" t="s">
        <v>12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x14ac:dyDescent="0.25">
      <c r="A4" s="75" t="s">
        <v>152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1:13" ht="15.75" thickBot="1" x14ac:dyDescent="0.3"/>
    <row r="6" spans="1:13" ht="15.75" customHeight="1" thickBot="1" x14ac:dyDescent="0.3">
      <c r="A6" s="5"/>
      <c r="B6" s="6"/>
      <c r="C6" s="6"/>
      <c r="D6" s="6"/>
      <c r="E6" s="6"/>
      <c r="F6" s="6"/>
      <c r="G6" s="6"/>
      <c r="H6" s="73" t="s">
        <v>13</v>
      </c>
      <c r="I6" s="74"/>
      <c r="J6" s="74"/>
      <c r="K6" s="74"/>
      <c r="L6" s="74"/>
      <c r="M6" s="82"/>
    </row>
    <row r="7" spans="1:13" ht="90.75" thickBot="1" x14ac:dyDescent="0.3">
      <c r="A7" s="62" t="s">
        <v>8</v>
      </c>
      <c r="B7" s="63" t="s">
        <v>9</v>
      </c>
      <c r="C7" s="63" t="s">
        <v>10</v>
      </c>
      <c r="D7" s="63" t="s">
        <v>7</v>
      </c>
      <c r="E7" s="58" t="s">
        <v>6</v>
      </c>
      <c r="F7" s="58" t="s">
        <v>5</v>
      </c>
      <c r="G7" s="58" t="s">
        <v>4</v>
      </c>
      <c r="H7" s="58" t="s">
        <v>0</v>
      </c>
      <c r="I7" s="58" t="s">
        <v>1</v>
      </c>
      <c r="J7" s="58" t="s">
        <v>2</v>
      </c>
      <c r="K7" s="59" t="s">
        <v>3</v>
      </c>
      <c r="L7" s="60" t="s">
        <v>153</v>
      </c>
      <c r="M7" s="61" t="s">
        <v>135</v>
      </c>
    </row>
    <row r="8" spans="1:13" x14ac:dyDescent="0.25">
      <c r="A8" s="28">
        <v>1</v>
      </c>
      <c r="B8" s="29" t="s">
        <v>15</v>
      </c>
      <c r="C8" s="56" t="s">
        <v>56</v>
      </c>
      <c r="D8" s="56" t="s">
        <v>73</v>
      </c>
      <c r="E8" s="56" t="s">
        <v>74</v>
      </c>
      <c r="F8" s="56">
        <v>177</v>
      </c>
      <c r="G8" s="57">
        <v>44384</v>
      </c>
      <c r="H8" s="15">
        <v>0</v>
      </c>
      <c r="I8" s="15">
        <v>5640.99</v>
      </c>
      <c r="J8" s="15">
        <v>0</v>
      </c>
      <c r="K8" s="15">
        <v>0</v>
      </c>
      <c r="L8" s="15">
        <v>5640.99</v>
      </c>
      <c r="M8" s="64"/>
    </row>
    <row r="9" spans="1:13" ht="15.75" thickBot="1" x14ac:dyDescent="0.3">
      <c r="A9" s="31">
        <v>2</v>
      </c>
      <c r="B9" s="55" t="s">
        <v>15</v>
      </c>
      <c r="C9" s="32" t="s">
        <v>56</v>
      </c>
      <c r="D9" s="32" t="s">
        <v>73</v>
      </c>
      <c r="E9" s="32" t="s">
        <v>136</v>
      </c>
      <c r="F9" s="32">
        <v>287</v>
      </c>
      <c r="G9" s="39">
        <v>44446</v>
      </c>
      <c r="H9" s="16">
        <v>0</v>
      </c>
      <c r="I9" s="16">
        <v>9.3000000000000007</v>
      </c>
      <c r="J9" s="16">
        <v>0</v>
      </c>
      <c r="K9" s="16">
        <v>0</v>
      </c>
      <c r="L9" s="16">
        <v>9.3000000000000007</v>
      </c>
      <c r="M9" s="65"/>
    </row>
    <row r="10" spans="1:13" ht="16.5" thickTop="1" thickBot="1" x14ac:dyDescent="0.3">
      <c r="A10" s="70" t="s">
        <v>16</v>
      </c>
      <c r="B10" s="71"/>
      <c r="C10" s="71"/>
      <c r="D10" s="71"/>
      <c r="E10" s="71"/>
      <c r="F10" s="71"/>
      <c r="G10" s="72"/>
      <c r="H10" s="18">
        <f>SUM(H8:H9)</f>
        <v>0</v>
      </c>
      <c r="I10" s="18">
        <f>SUM(I8:I9)</f>
        <v>5650.29</v>
      </c>
      <c r="J10" s="18">
        <f>SUM(J8:J9)</f>
        <v>0</v>
      </c>
      <c r="K10" s="18">
        <f>SUM(K8:K9)</f>
        <v>0</v>
      </c>
      <c r="L10" s="18">
        <f t="shared" ref="L10" si="0">SUM(H10:K10)</f>
        <v>5650.29</v>
      </c>
      <c r="M10" s="21">
        <f>L10*30%</f>
        <v>1695.087</v>
      </c>
    </row>
    <row r="11" spans="1:13" x14ac:dyDescent="0.25">
      <c r="A11" s="2">
        <v>1</v>
      </c>
      <c r="B11" s="3" t="s">
        <v>17</v>
      </c>
      <c r="C11" s="3" t="s">
        <v>56</v>
      </c>
      <c r="D11" s="3" t="s">
        <v>57</v>
      </c>
      <c r="E11" s="3" t="s">
        <v>58</v>
      </c>
      <c r="F11" s="3">
        <v>188</v>
      </c>
      <c r="G11" s="9">
        <v>44389</v>
      </c>
      <c r="H11" s="15">
        <f t="shared" ref="H11:K22" si="1">SUM(H10)</f>
        <v>0</v>
      </c>
      <c r="I11" s="15">
        <v>0</v>
      </c>
      <c r="J11" s="15">
        <v>31290.21</v>
      </c>
      <c r="K11" s="15">
        <v>0</v>
      </c>
      <c r="L11" s="51">
        <v>31290.21</v>
      </c>
      <c r="M11" s="64"/>
    </row>
    <row r="12" spans="1:13" ht="15.75" thickBot="1" x14ac:dyDescent="0.3">
      <c r="A12" s="4">
        <v>2</v>
      </c>
      <c r="B12" s="1" t="s">
        <v>17</v>
      </c>
      <c r="C12" s="1" t="s">
        <v>56</v>
      </c>
      <c r="D12" s="1" t="s">
        <v>73</v>
      </c>
      <c r="E12" s="1" t="s">
        <v>75</v>
      </c>
      <c r="F12" s="1">
        <v>198</v>
      </c>
      <c r="G12" s="11">
        <v>44390</v>
      </c>
      <c r="H12" s="16">
        <f t="shared" si="1"/>
        <v>0</v>
      </c>
      <c r="I12" s="16">
        <v>97</v>
      </c>
      <c r="J12" s="16">
        <v>0</v>
      </c>
      <c r="K12" s="16">
        <f t="shared" ref="K12" si="2">SUM(K11)</f>
        <v>0</v>
      </c>
      <c r="L12" s="16">
        <v>97</v>
      </c>
      <c r="M12" s="65"/>
    </row>
    <row r="13" spans="1:13" ht="16.5" thickTop="1" thickBot="1" x14ac:dyDescent="0.3">
      <c r="A13" s="70" t="s">
        <v>14</v>
      </c>
      <c r="B13" s="71"/>
      <c r="C13" s="71"/>
      <c r="D13" s="71"/>
      <c r="E13" s="71"/>
      <c r="F13" s="71"/>
      <c r="G13" s="72"/>
      <c r="H13" s="18">
        <f>SUM(H11:H12)</f>
        <v>0</v>
      </c>
      <c r="I13" s="18">
        <f>SUM(I11:I12)</f>
        <v>97</v>
      </c>
      <c r="J13" s="18">
        <f>SUM(J11:J12)</f>
        <v>31290.21</v>
      </c>
      <c r="K13" s="18">
        <f>SUM(K11:K12)</f>
        <v>0</v>
      </c>
      <c r="L13" s="18">
        <f>SUM(L11:L12)</f>
        <v>31387.21</v>
      </c>
      <c r="M13" s="21">
        <f>L13*30%</f>
        <v>9416.1629999999986</v>
      </c>
    </row>
    <row r="14" spans="1:13" x14ac:dyDescent="0.25">
      <c r="A14" s="2">
        <v>1</v>
      </c>
      <c r="B14" s="3" t="s">
        <v>18</v>
      </c>
      <c r="C14" s="3" t="s">
        <v>56</v>
      </c>
      <c r="D14" s="3" t="s">
        <v>57</v>
      </c>
      <c r="E14" s="3" t="s">
        <v>59</v>
      </c>
      <c r="F14" s="3">
        <v>186</v>
      </c>
      <c r="G14" s="9">
        <v>44389</v>
      </c>
      <c r="H14" s="51">
        <f t="shared" si="1"/>
        <v>0</v>
      </c>
      <c r="I14" s="51">
        <v>0</v>
      </c>
      <c r="J14" s="51">
        <v>7100</v>
      </c>
      <c r="K14" s="51">
        <f t="shared" si="1"/>
        <v>0</v>
      </c>
      <c r="L14" s="15">
        <v>7100</v>
      </c>
      <c r="M14" s="64"/>
    </row>
    <row r="15" spans="1:13" x14ac:dyDescent="0.25">
      <c r="A15" s="4">
        <v>2</v>
      </c>
      <c r="B15" s="1" t="s">
        <v>18</v>
      </c>
      <c r="C15" s="1" t="s">
        <v>56</v>
      </c>
      <c r="D15" s="1" t="s">
        <v>73</v>
      </c>
      <c r="E15" s="1" t="s">
        <v>76</v>
      </c>
      <c r="F15" s="1">
        <v>201</v>
      </c>
      <c r="G15" s="11">
        <v>44391</v>
      </c>
      <c r="H15" s="12">
        <f t="shared" si="1"/>
        <v>0</v>
      </c>
      <c r="I15" s="12">
        <v>71</v>
      </c>
      <c r="J15" s="12">
        <v>0</v>
      </c>
      <c r="K15" s="12">
        <f t="shared" ref="K15:K22" si="3">SUM(K14)</f>
        <v>0</v>
      </c>
      <c r="L15" s="17">
        <v>71</v>
      </c>
      <c r="M15" s="22"/>
    </row>
    <row r="16" spans="1:13" x14ac:dyDescent="0.25">
      <c r="A16" s="4">
        <v>3</v>
      </c>
      <c r="B16" s="1" t="s">
        <v>18</v>
      </c>
      <c r="C16" s="1" t="s">
        <v>56</v>
      </c>
      <c r="D16" s="1" t="s">
        <v>73</v>
      </c>
      <c r="E16" s="1" t="s">
        <v>77</v>
      </c>
      <c r="F16" s="1">
        <v>183</v>
      </c>
      <c r="G16" s="11">
        <v>44385</v>
      </c>
      <c r="H16" s="12">
        <f t="shared" si="1"/>
        <v>0</v>
      </c>
      <c r="I16" s="12">
        <v>733.33</v>
      </c>
      <c r="J16" s="12">
        <v>0</v>
      </c>
      <c r="K16" s="12">
        <f t="shared" si="3"/>
        <v>0</v>
      </c>
      <c r="L16" s="17">
        <v>733.33</v>
      </c>
      <c r="M16" s="22"/>
    </row>
    <row r="17" spans="1:13" ht="33" customHeight="1" x14ac:dyDescent="0.25">
      <c r="A17" s="33">
        <v>4</v>
      </c>
      <c r="B17" s="34" t="s">
        <v>18</v>
      </c>
      <c r="C17" s="35" t="s">
        <v>86</v>
      </c>
      <c r="D17" s="34" t="s">
        <v>73</v>
      </c>
      <c r="E17" s="35" t="s">
        <v>87</v>
      </c>
      <c r="F17" s="35">
        <v>447</v>
      </c>
      <c r="G17" s="41">
        <v>41894</v>
      </c>
      <c r="H17" s="12">
        <f t="shared" si="1"/>
        <v>0</v>
      </c>
      <c r="I17" s="12">
        <v>7934.16</v>
      </c>
      <c r="J17" s="12">
        <v>0</v>
      </c>
      <c r="K17" s="12">
        <f t="shared" si="3"/>
        <v>0</v>
      </c>
      <c r="L17" s="17">
        <v>7934.16</v>
      </c>
      <c r="M17" s="22"/>
    </row>
    <row r="18" spans="1:13" ht="35.25" customHeight="1" x14ac:dyDescent="0.25">
      <c r="A18" s="31">
        <v>5</v>
      </c>
      <c r="B18" s="32" t="s">
        <v>18</v>
      </c>
      <c r="C18" s="36" t="s">
        <v>88</v>
      </c>
      <c r="D18" s="32" t="s">
        <v>73</v>
      </c>
      <c r="E18" s="36" t="s">
        <v>89</v>
      </c>
      <c r="F18" s="32">
        <v>175</v>
      </c>
      <c r="G18" s="39">
        <v>42934</v>
      </c>
      <c r="H18" s="12">
        <f t="shared" si="1"/>
        <v>0</v>
      </c>
      <c r="I18" s="12">
        <v>130.05000000000001</v>
      </c>
      <c r="J18" s="12">
        <f t="shared" ref="J18:J22" si="4">SUM(J17)</f>
        <v>0</v>
      </c>
      <c r="K18" s="12">
        <f t="shared" si="3"/>
        <v>0</v>
      </c>
      <c r="L18" s="17">
        <v>130.05000000000001</v>
      </c>
      <c r="M18" s="22"/>
    </row>
    <row r="19" spans="1:13" ht="30.75" customHeight="1" x14ac:dyDescent="0.25">
      <c r="A19" s="31">
        <v>6</v>
      </c>
      <c r="B19" s="32" t="s">
        <v>18</v>
      </c>
      <c r="C19" s="36" t="s">
        <v>88</v>
      </c>
      <c r="D19" s="32" t="s">
        <v>73</v>
      </c>
      <c r="E19" s="36" t="s">
        <v>90</v>
      </c>
      <c r="F19" s="32">
        <v>260</v>
      </c>
      <c r="G19" s="39">
        <v>42223</v>
      </c>
      <c r="H19" s="12">
        <f t="shared" si="1"/>
        <v>0</v>
      </c>
      <c r="I19" s="12">
        <v>58.24</v>
      </c>
      <c r="J19" s="12">
        <f t="shared" si="4"/>
        <v>0</v>
      </c>
      <c r="K19" s="12">
        <f t="shared" si="3"/>
        <v>0</v>
      </c>
      <c r="L19" s="17">
        <v>58.24</v>
      </c>
      <c r="M19" s="22"/>
    </row>
    <row r="20" spans="1:13" x14ac:dyDescent="0.25">
      <c r="A20" s="37">
        <v>7</v>
      </c>
      <c r="B20" s="32" t="s">
        <v>18</v>
      </c>
      <c r="C20" s="32" t="s">
        <v>56</v>
      </c>
      <c r="D20" s="32" t="s">
        <v>73</v>
      </c>
      <c r="E20" s="38" t="s">
        <v>137</v>
      </c>
      <c r="F20" s="25">
        <v>280</v>
      </c>
      <c r="G20" s="39">
        <v>44438</v>
      </c>
      <c r="H20" s="12">
        <f t="shared" si="1"/>
        <v>0</v>
      </c>
      <c r="I20" s="12">
        <v>47.1</v>
      </c>
      <c r="J20" s="12">
        <f t="shared" si="4"/>
        <v>0</v>
      </c>
      <c r="K20" s="12">
        <f t="shared" si="3"/>
        <v>0</v>
      </c>
      <c r="L20" s="17">
        <v>47.1</v>
      </c>
      <c r="M20" s="22"/>
    </row>
    <row r="21" spans="1:13" x14ac:dyDescent="0.25">
      <c r="A21" s="37">
        <v>8</v>
      </c>
      <c r="B21" s="32" t="s">
        <v>18</v>
      </c>
      <c r="C21" s="32" t="s">
        <v>56</v>
      </c>
      <c r="D21" s="32" t="s">
        <v>73</v>
      </c>
      <c r="E21" s="32" t="s">
        <v>59</v>
      </c>
      <c r="F21" s="25">
        <v>283</v>
      </c>
      <c r="G21" s="40">
        <v>44439</v>
      </c>
      <c r="H21" s="12">
        <f t="shared" si="1"/>
        <v>0</v>
      </c>
      <c r="I21" s="12">
        <v>25.62</v>
      </c>
      <c r="J21" s="12">
        <f t="shared" si="4"/>
        <v>0</v>
      </c>
      <c r="K21" s="12">
        <f t="shared" si="3"/>
        <v>0</v>
      </c>
      <c r="L21" s="17">
        <v>25.62</v>
      </c>
      <c r="M21" s="22"/>
    </row>
    <row r="22" spans="1:13" ht="15.75" thickBot="1" x14ac:dyDescent="0.3">
      <c r="A22" s="37">
        <v>9</v>
      </c>
      <c r="B22" s="32" t="s">
        <v>18</v>
      </c>
      <c r="C22" s="32" t="s">
        <v>56</v>
      </c>
      <c r="D22" s="32" t="s">
        <v>73</v>
      </c>
      <c r="E22" s="32" t="s">
        <v>138</v>
      </c>
      <c r="F22" s="32">
        <v>262</v>
      </c>
      <c r="G22" s="39">
        <v>44435</v>
      </c>
      <c r="H22" s="16">
        <f t="shared" si="1"/>
        <v>0</v>
      </c>
      <c r="I22" s="16">
        <v>435.42</v>
      </c>
      <c r="J22" s="16">
        <f t="shared" si="4"/>
        <v>0</v>
      </c>
      <c r="K22" s="16">
        <f t="shared" si="3"/>
        <v>0</v>
      </c>
      <c r="L22" s="16">
        <v>435.42</v>
      </c>
      <c r="M22" s="65"/>
    </row>
    <row r="23" spans="1:13" ht="16.5" thickTop="1" thickBot="1" x14ac:dyDescent="0.3">
      <c r="A23" s="70" t="s">
        <v>19</v>
      </c>
      <c r="B23" s="71"/>
      <c r="C23" s="71"/>
      <c r="D23" s="71"/>
      <c r="E23" s="71"/>
      <c r="F23" s="71"/>
      <c r="G23" s="72"/>
      <c r="H23" s="18">
        <f>SUM(H14:H22)</f>
        <v>0</v>
      </c>
      <c r="I23" s="18">
        <f t="shared" ref="I23:K23" si="5">SUM(I14:I22)</f>
        <v>9434.92</v>
      </c>
      <c r="J23" s="18">
        <f t="shared" si="5"/>
        <v>7100</v>
      </c>
      <c r="K23" s="18">
        <f t="shared" si="5"/>
        <v>0</v>
      </c>
      <c r="L23" s="18">
        <f>SUM(L14:L22)</f>
        <v>16534.919999999998</v>
      </c>
      <c r="M23" s="21">
        <f>L23*30%</f>
        <v>4960.4759999999997</v>
      </c>
    </row>
    <row r="24" spans="1:13" x14ac:dyDescent="0.25">
      <c r="A24" s="7">
        <v>1</v>
      </c>
      <c r="B24" s="8" t="s">
        <v>20</v>
      </c>
      <c r="C24" s="8" t="s">
        <v>56</v>
      </c>
      <c r="D24" s="8" t="s">
        <v>57</v>
      </c>
      <c r="E24" s="8" t="s">
        <v>65</v>
      </c>
      <c r="F24" s="8">
        <v>211</v>
      </c>
      <c r="G24" s="10">
        <v>44396</v>
      </c>
      <c r="H24" s="17">
        <v>0</v>
      </c>
      <c r="I24" s="17">
        <v>0</v>
      </c>
      <c r="J24" s="17">
        <v>17213.32</v>
      </c>
      <c r="K24" s="17">
        <v>0</v>
      </c>
      <c r="L24" s="17">
        <v>17213.32</v>
      </c>
      <c r="M24" s="17"/>
    </row>
    <row r="25" spans="1:13" x14ac:dyDescent="0.25">
      <c r="A25" s="4">
        <v>2</v>
      </c>
      <c r="B25" s="1" t="s">
        <v>20</v>
      </c>
      <c r="C25" s="1" t="s">
        <v>56</v>
      </c>
      <c r="D25" s="1" t="s">
        <v>73</v>
      </c>
      <c r="E25" s="1" t="s">
        <v>78</v>
      </c>
      <c r="F25" s="1">
        <v>171</v>
      </c>
      <c r="G25" s="11">
        <v>44382</v>
      </c>
      <c r="H25" s="12">
        <v>0</v>
      </c>
      <c r="I25" s="12">
        <v>1820</v>
      </c>
      <c r="J25" s="12">
        <v>0</v>
      </c>
      <c r="K25" s="12">
        <v>0</v>
      </c>
      <c r="L25" s="17">
        <v>1820</v>
      </c>
      <c r="M25" s="12"/>
    </row>
    <row r="26" spans="1:13" x14ac:dyDescent="0.25">
      <c r="A26" s="4">
        <v>3</v>
      </c>
      <c r="B26" s="1" t="s">
        <v>20</v>
      </c>
      <c r="C26" s="1" t="s">
        <v>56</v>
      </c>
      <c r="D26" s="1" t="s">
        <v>73</v>
      </c>
      <c r="E26" s="1" t="s">
        <v>78</v>
      </c>
      <c r="F26" s="1">
        <v>180</v>
      </c>
      <c r="G26" s="11">
        <v>44385</v>
      </c>
      <c r="H26" s="12">
        <v>0</v>
      </c>
      <c r="I26" s="12">
        <v>761</v>
      </c>
      <c r="J26" s="12">
        <v>0</v>
      </c>
      <c r="K26" s="12">
        <v>0</v>
      </c>
      <c r="L26" s="17">
        <v>761</v>
      </c>
      <c r="M26" s="12"/>
    </row>
    <row r="27" spans="1:13" x14ac:dyDescent="0.25">
      <c r="A27" s="4">
        <v>4</v>
      </c>
      <c r="B27" s="1" t="s">
        <v>20</v>
      </c>
      <c r="C27" s="1" t="s">
        <v>56</v>
      </c>
      <c r="D27" s="1" t="s">
        <v>73</v>
      </c>
      <c r="E27" s="1" t="s">
        <v>79</v>
      </c>
      <c r="F27" s="1">
        <v>190</v>
      </c>
      <c r="G27" s="11">
        <v>44389</v>
      </c>
      <c r="H27" s="12">
        <v>0</v>
      </c>
      <c r="I27" s="12">
        <v>372.46</v>
      </c>
      <c r="J27" s="12">
        <v>0</v>
      </c>
      <c r="K27" s="12">
        <v>0</v>
      </c>
      <c r="L27" s="17">
        <v>372.46</v>
      </c>
      <c r="M27" s="12"/>
    </row>
    <row r="28" spans="1:13" ht="30" customHeight="1" x14ac:dyDescent="0.25">
      <c r="A28" s="33">
        <v>5</v>
      </c>
      <c r="B28" s="34" t="s">
        <v>20</v>
      </c>
      <c r="C28" s="35" t="s">
        <v>91</v>
      </c>
      <c r="D28" s="34" t="s">
        <v>73</v>
      </c>
      <c r="E28" s="35" t="s">
        <v>92</v>
      </c>
      <c r="F28" s="34">
        <v>25</v>
      </c>
      <c r="G28" s="41">
        <v>43159</v>
      </c>
      <c r="H28" s="12">
        <v>0</v>
      </c>
      <c r="I28" s="12">
        <v>156.4</v>
      </c>
      <c r="J28" s="12">
        <v>0</v>
      </c>
      <c r="K28" s="12">
        <v>0</v>
      </c>
      <c r="L28" s="17">
        <v>156.4</v>
      </c>
      <c r="M28" s="12"/>
    </row>
    <row r="29" spans="1:13" x14ac:dyDescent="0.25">
      <c r="A29" s="24">
        <v>6</v>
      </c>
      <c r="B29" s="25" t="s">
        <v>20</v>
      </c>
      <c r="C29" s="25" t="s">
        <v>56</v>
      </c>
      <c r="D29" s="25" t="s">
        <v>73</v>
      </c>
      <c r="E29" s="25" t="s">
        <v>139</v>
      </c>
      <c r="F29" s="25">
        <v>282</v>
      </c>
      <c r="G29" s="26">
        <v>44439</v>
      </c>
      <c r="H29" s="12">
        <v>0</v>
      </c>
      <c r="I29" s="12">
        <v>1388.94</v>
      </c>
      <c r="J29" s="12">
        <v>0</v>
      </c>
      <c r="K29" s="12">
        <v>0</v>
      </c>
      <c r="L29" s="17">
        <v>1388.94</v>
      </c>
      <c r="M29" s="12"/>
    </row>
    <row r="30" spans="1:13" ht="15.75" thickBot="1" x14ac:dyDescent="0.3">
      <c r="A30" s="24">
        <v>7</v>
      </c>
      <c r="B30" s="25" t="s">
        <v>20</v>
      </c>
      <c r="C30" s="25" t="s">
        <v>147</v>
      </c>
      <c r="D30" s="25" t="s">
        <v>94</v>
      </c>
      <c r="E30" s="25" t="s">
        <v>148</v>
      </c>
      <c r="F30" s="25">
        <v>237</v>
      </c>
      <c r="G30" s="26">
        <v>44426</v>
      </c>
      <c r="H30" s="16">
        <v>19120</v>
      </c>
      <c r="I30" s="16"/>
      <c r="J30" s="16">
        <v>0</v>
      </c>
      <c r="K30" s="16">
        <v>0</v>
      </c>
      <c r="L30" s="16">
        <v>19120</v>
      </c>
      <c r="M30" s="16"/>
    </row>
    <row r="31" spans="1:13" ht="16.5" thickTop="1" thickBot="1" x14ac:dyDescent="0.3">
      <c r="A31" s="76" t="s">
        <v>21</v>
      </c>
      <c r="B31" s="77"/>
      <c r="C31" s="77"/>
      <c r="D31" s="77"/>
      <c r="E31" s="77"/>
      <c r="F31" s="77"/>
      <c r="G31" s="78"/>
      <c r="H31" s="19">
        <f>SUM(H24:H30)</f>
        <v>19120</v>
      </c>
      <c r="I31" s="19">
        <f t="shared" ref="I31:K31" si="6">SUM(I24:I30)</f>
        <v>4498.8</v>
      </c>
      <c r="J31" s="19">
        <f t="shared" si="6"/>
        <v>17213.32</v>
      </c>
      <c r="K31" s="19">
        <f t="shared" si="6"/>
        <v>0</v>
      </c>
      <c r="L31" s="19">
        <f>SUM(L24:L30)</f>
        <v>40832.119999999995</v>
      </c>
      <c r="M31" s="19">
        <f>L31*30%</f>
        <v>12249.635999999999</v>
      </c>
    </row>
    <row r="32" spans="1:13" x14ac:dyDescent="0.25">
      <c r="A32" s="2">
        <v>1</v>
      </c>
      <c r="B32" s="3" t="s">
        <v>22</v>
      </c>
      <c r="C32" s="3" t="s">
        <v>56</v>
      </c>
      <c r="D32" s="3" t="s">
        <v>57</v>
      </c>
      <c r="E32" s="3" t="s">
        <v>66</v>
      </c>
      <c r="F32" s="3">
        <v>212</v>
      </c>
      <c r="G32" s="9">
        <v>44396</v>
      </c>
      <c r="H32" s="15">
        <v>0</v>
      </c>
      <c r="I32" s="15">
        <v>0</v>
      </c>
      <c r="J32" s="15">
        <v>13381.33</v>
      </c>
      <c r="K32" s="15">
        <v>0</v>
      </c>
      <c r="L32" s="15">
        <v>13381.33</v>
      </c>
      <c r="M32" s="64"/>
    </row>
    <row r="33" spans="1:13" x14ac:dyDescent="0.25">
      <c r="A33" s="4">
        <v>2</v>
      </c>
      <c r="B33" s="1" t="s">
        <v>22</v>
      </c>
      <c r="C33" s="1" t="s">
        <v>56</v>
      </c>
      <c r="D33" s="1" t="s">
        <v>73</v>
      </c>
      <c r="E33" s="1" t="s">
        <v>80</v>
      </c>
      <c r="F33" s="1">
        <v>168</v>
      </c>
      <c r="G33" s="11">
        <v>44382</v>
      </c>
      <c r="H33" s="12">
        <v>0</v>
      </c>
      <c r="I33" s="12">
        <v>900</v>
      </c>
      <c r="J33" s="12">
        <v>0</v>
      </c>
      <c r="K33" s="12">
        <v>0</v>
      </c>
      <c r="L33" s="12">
        <v>900</v>
      </c>
      <c r="M33" s="22"/>
    </row>
    <row r="34" spans="1:13" x14ac:dyDescent="0.25">
      <c r="A34" s="4">
        <v>3</v>
      </c>
      <c r="B34" s="1" t="s">
        <v>22</v>
      </c>
      <c r="C34" s="1" t="s">
        <v>56</v>
      </c>
      <c r="D34" s="1" t="s">
        <v>73</v>
      </c>
      <c r="E34" s="1" t="s">
        <v>81</v>
      </c>
      <c r="F34" s="1">
        <v>167</v>
      </c>
      <c r="G34" s="11">
        <v>44382</v>
      </c>
      <c r="H34" s="12">
        <v>0</v>
      </c>
      <c r="I34" s="12">
        <v>2290.66</v>
      </c>
      <c r="J34" s="12">
        <v>0</v>
      </c>
      <c r="K34" s="12">
        <v>0</v>
      </c>
      <c r="L34" s="12">
        <v>2290.66</v>
      </c>
      <c r="M34" s="22"/>
    </row>
    <row r="35" spans="1:13" ht="29.25" customHeight="1" x14ac:dyDescent="0.25">
      <c r="A35" s="7">
        <v>4</v>
      </c>
      <c r="B35" s="8" t="s">
        <v>22</v>
      </c>
      <c r="C35" s="14" t="s">
        <v>93</v>
      </c>
      <c r="D35" s="8" t="s">
        <v>94</v>
      </c>
      <c r="E35" s="1" t="s">
        <v>95</v>
      </c>
      <c r="F35" s="13">
        <v>136</v>
      </c>
      <c r="G35" s="11">
        <v>44351</v>
      </c>
      <c r="H35" s="12">
        <v>6100</v>
      </c>
      <c r="I35" s="12">
        <v>0</v>
      </c>
      <c r="J35" s="12">
        <v>0</v>
      </c>
      <c r="K35" s="12">
        <v>0</v>
      </c>
      <c r="L35" s="12">
        <v>6100</v>
      </c>
      <c r="M35" s="22"/>
    </row>
    <row r="36" spans="1:13" ht="37.5" customHeight="1" x14ac:dyDescent="0.25">
      <c r="A36" s="4">
        <v>5</v>
      </c>
      <c r="B36" s="1" t="s">
        <v>22</v>
      </c>
      <c r="C36" s="13" t="s">
        <v>96</v>
      </c>
      <c r="D36" s="1" t="s">
        <v>94</v>
      </c>
      <c r="E36" s="8" t="s">
        <v>95</v>
      </c>
      <c r="F36" s="8">
        <v>135</v>
      </c>
      <c r="G36" s="10">
        <v>44351</v>
      </c>
      <c r="H36" s="12">
        <v>6350</v>
      </c>
      <c r="I36" s="12">
        <v>0</v>
      </c>
      <c r="J36" s="12">
        <v>0</v>
      </c>
      <c r="K36" s="12">
        <v>0</v>
      </c>
      <c r="L36" s="12">
        <v>6350</v>
      </c>
      <c r="M36" s="22"/>
    </row>
    <row r="37" spans="1:13" ht="37.5" customHeight="1" thickBot="1" x14ac:dyDescent="0.3">
      <c r="A37" s="4">
        <v>6</v>
      </c>
      <c r="B37" s="1" t="s">
        <v>22</v>
      </c>
      <c r="C37" s="13" t="s">
        <v>97</v>
      </c>
      <c r="D37" s="1" t="s">
        <v>73</v>
      </c>
      <c r="E37" s="13" t="s">
        <v>150</v>
      </c>
      <c r="F37" s="1">
        <v>318</v>
      </c>
      <c r="G37" s="11">
        <v>43090</v>
      </c>
      <c r="H37" s="16">
        <v>0</v>
      </c>
      <c r="I37" s="16">
        <v>224.64</v>
      </c>
      <c r="J37" s="16">
        <v>0</v>
      </c>
      <c r="K37" s="16">
        <v>0</v>
      </c>
      <c r="L37" s="16">
        <v>224.64</v>
      </c>
      <c r="M37" s="65"/>
    </row>
    <row r="38" spans="1:13" ht="16.5" thickTop="1" thickBot="1" x14ac:dyDescent="0.3">
      <c r="A38" s="70" t="s">
        <v>23</v>
      </c>
      <c r="B38" s="71"/>
      <c r="C38" s="71"/>
      <c r="D38" s="71"/>
      <c r="E38" s="71"/>
      <c r="F38" s="71"/>
      <c r="G38" s="72"/>
      <c r="H38" s="18">
        <f>SUM(H32:H37)</f>
        <v>12450</v>
      </c>
      <c r="I38" s="18">
        <f t="shared" ref="I38:K38" si="7">SUM(I32:I37)</f>
        <v>3415.2999999999997</v>
      </c>
      <c r="J38" s="18">
        <f t="shared" si="7"/>
        <v>13381.33</v>
      </c>
      <c r="K38" s="18">
        <f t="shared" si="7"/>
        <v>0</v>
      </c>
      <c r="L38" s="18">
        <f>SUM(L32:L37)</f>
        <v>29246.629999999997</v>
      </c>
      <c r="M38" s="21">
        <f>L38*30%</f>
        <v>8773.9889999999996</v>
      </c>
    </row>
    <row r="39" spans="1:13" x14ac:dyDescent="0.25">
      <c r="A39" s="2">
        <v>1</v>
      </c>
      <c r="B39" s="3" t="s">
        <v>24</v>
      </c>
      <c r="C39" s="3" t="s">
        <v>56</v>
      </c>
      <c r="D39" s="3" t="s">
        <v>57</v>
      </c>
      <c r="E39" s="3" t="s">
        <v>66</v>
      </c>
      <c r="F39" s="3">
        <v>213</v>
      </c>
      <c r="G39" s="9">
        <v>44396</v>
      </c>
      <c r="H39" s="15">
        <v>0</v>
      </c>
      <c r="I39" s="15">
        <v>0</v>
      </c>
      <c r="J39" s="15">
        <v>1256.93</v>
      </c>
      <c r="K39" s="15">
        <v>0</v>
      </c>
      <c r="L39" s="15">
        <v>1256.93</v>
      </c>
      <c r="M39" s="64"/>
    </row>
    <row r="40" spans="1:13" x14ac:dyDescent="0.25">
      <c r="A40" s="4">
        <v>2</v>
      </c>
      <c r="B40" s="1" t="s">
        <v>24</v>
      </c>
      <c r="C40" s="1" t="s">
        <v>56</v>
      </c>
      <c r="D40" s="1" t="s">
        <v>73</v>
      </c>
      <c r="E40" s="1" t="s">
        <v>66</v>
      </c>
      <c r="F40" s="1">
        <v>169</v>
      </c>
      <c r="G40" s="11">
        <v>44382</v>
      </c>
      <c r="H40" s="12">
        <v>0</v>
      </c>
      <c r="I40" s="12">
        <v>1769.25</v>
      </c>
      <c r="J40" s="12">
        <v>0</v>
      </c>
      <c r="K40" s="12">
        <v>0</v>
      </c>
      <c r="L40" s="17">
        <v>1769.25</v>
      </c>
      <c r="M40" s="22"/>
    </row>
    <row r="41" spans="1:13" x14ac:dyDescent="0.25">
      <c r="A41" s="4">
        <v>3</v>
      </c>
      <c r="B41" s="1" t="s">
        <v>24</v>
      </c>
      <c r="C41" s="1" t="s">
        <v>56</v>
      </c>
      <c r="D41" s="1" t="s">
        <v>73</v>
      </c>
      <c r="E41" s="1" t="s">
        <v>66</v>
      </c>
      <c r="F41" s="1">
        <v>170</v>
      </c>
      <c r="G41" s="11">
        <v>44382</v>
      </c>
      <c r="H41" s="12">
        <v>0</v>
      </c>
      <c r="I41" s="12">
        <v>179.34</v>
      </c>
      <c r="J41" s="12">
        <v>0</v>
      </c>
      <c r="K41" s="12">
        <v>0</v>
      </c>
      <c r="L41" s="17">
        <v>179.34</v>
      </c>
      <c r="M41" s="22"/>
    </row>
    <row r="42" spans="1:13" ht="33" customHeight="1" x14ac:dyDescent="0.25">
      <c r="A42" s="33">
        <v>4</v>
      </c>
      <c r="B42" s="34" t="s">
        <v>24</v>
      </c>
      <c r="C42" s="35" t="s">
        <v>99</v>
      </c>
      <c r="D42" s="34" t="s">
        <v>73</v>
      </c>
      <c r="E42" s="35" t="s">
        <v>100</v>
      </c>
      <c r="F42" s="34">
        <v>47</v>
      </c>
      <c r="G42" s="41">
        <v>43553</v>
      </c>
      <c r="H42" s="12">
        <v>0</v>
      </c>
      <c r="I42" s="12">
        <v>463.23</v>
      </c>
      <c r="J42" s="12">
        <v>0</v>
      </c>
      <c r="K42" s="12">
        <v>0</v>
      </c>
      <c r="L42" s="17">
        <v>463.23</v>
      </c>
      <c r="M42" s="22"/>
    </row>
    <row r="43" spans="1:13" ht="35.25" customHeight="1" x14ac:dyDescent="0.25">
      <c r="A43" s="31">
        <v>5</v>
      </c>
      <c r="B43" s="32" t="s">
        <v>24</v>
      </c>
      <c r="C43" s="36" t="s">
        <v>101</v>
      </c>
      <c r="D43" s="32" t="s">
        <v>73</v>
      </c>
      <c r="E43" s="36" t="s">
        <v>98</v>
      </c>
      <c r="F43" s="32">
        <v>52</v>
      </c>
      <c r="G43" s="39">
        <v>42795</v>
      </c>
      <c r="H43" s="12">
        <v>0</v>
      </c>
      <c r="I43" s="12">
        <v>94.32</v>
      </c>
      <c r="J43" s="12">
        <v>0</v>
      </c>
      <c r="K43" s="12">
        <v>0</v>
      </c>
      <c r="L43" s="17">
        <v>94.32</v>
      </c>
      <c r="M43" s="22"/>
    </row>
    <row r="44" spans="1:13" x14ac:dyDescent="0.25">
      <c r="A44" s="37">
        <v>6</v>
      </c>
      <c r="B44" s="34" t="s">
        <v>24</v>
      </c>
      <c r="C44" s="34" t="s">
        <v>56</v>
      </c>
      <c r="D44" s="34" t="s">
        <v>73</v>
      </c>
      <c r="E44" s="34" t="s">
        <v>140</v>
      </c>
      <c r="F44" s="34">
        <v>277</v>
      </c>
      <c r="G44" s="41">
        <v>44438</v>
      </c>
      <c r="H44" s="12">
        <v>0</v>
      </c>
      <c r="I44" s="12">
        <v>46.44</v>
      </c>
      <c r="J44" s="12">
        <v>0</v>
      </c>
      <c r="K44" s="12">
        <v>0</v>
      </c>
      <c r="L44" s="17">
        <v>46.44</v>
      </c>
      <c r="M44" s="22"/>
    </row>
    <row r="45" spans="1:13" ht="15.75" thickBot="1" x14ac:dyDescent="0.3">
      <c r="A45" s="37">
        <v>7</v>
      </c>
      <c r="B45" s="32" t="s">
        <v>24</v>
      </c>
      <c r="C45" s="32" t="s">
        <v>56</v>
      </c>
      <c r="D45" s="32" t="s">
        <v>73</v>
      </c>
      <c r="E45" s="32" t="s">
        <v>141</v>
      </c>
      <c r="F45" s="32">
        <v>274</v>
      </c>
      <c r="G45" s="39">
        <v>44438</v>
      </c>
      <c r="H45" s="16">
        <v>0</v>
      </c>
      <c r="I45" s="16">
        <v>516.24</v>
      </c>
      <c r="J45" s="16">
        <v>0</v>
      </c>
      <c r="K45" s="16">
        <v>0</v>
      </c>
      <c r="L45" s="16">
        <v>516.24</v>
      </c>
      <c r="M45" s="65"/>
    </row>
    <row r="46" spans="1:13" ht="16.5" thickTop="1" thickBot="1" x14ac:dyDescent="0.3">
      <c r="A46" s="70" t="s">
        <v>25</v>
      </c>
      <c r="B46" s="71"/>
      <c r="C46" s="71"/>
      <c r="D46" s="71"/>
      <c r="E46" s="71"/>
      <c r="F46" s="71"/>
      <c r="G46" s="72"/>
      <c r="H46" s="18">
        <f t="shared" ref="H46" si="8">SUM(H39:H45)</f>
        <v>0</v>
      </c>
      <c r="I46" s="18">
        <f>SUM(I39:I45)</f>
        <v>3068.8199999999997</v>
      </c>
      <c r="J46" s="18">
        <f t="shared" ref="J46:K46" si="9">SUM(J39:J45)</f>
        <v>1256.93</v>
      </c>
      <c r="K46" s="18">
        <f t="shared" si="9"/>
        <v>0</v>
      </c>
      <c r="L46" s="18">
        <f>SUM(L39:L45)</f>
        <v>4325.7500000000009</v>
      </c>
      <c r="M46" s="21">
        <f>L46*30%</f>
        <v>1297.7250000000001</v>
      </c>
    </row>
    <row r="47" spans="1:13" ht="30" x14ac:dyDescent="0.25">
      <c r="A47" s="7">
        <v>1</v>
      </c>
      <c r="B47" s="8" t="s">
        <v>26</v>
      </c>
      <c r="C47" s="8" t="s">
        <v>102</v>
      </c>
      <c r="D47" s="8" t="s">
        <v>73</v>
      </c>
      <c r="E47" s="14" t="s">
        <v>103</v>
      </c>
      <c r="F47" s="8">
        <v>7</v>
      </c>
      <c r="G47" s="10">
        <v>43482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/>
    </row>
    <row r="48" spans="1:13" ht="45" x14ac:dyDescent="0.25">
      <c r="A48" s="4">
        <v>2</v>
      </c>
      <c r="B48" s="1" t="s">
        <v>26</v>
      </c>
      <c r="C48" s="13" t="s">
        <v>104</v>
      </c>
      <c r="D48" s="1" t="s">
        <v>73</v>
      </c>
      <c r="E48" s="13" t="s">
        <v>105</v>
      </c>
      <c r="F48" s="1">
        <v>435</v>
      </c>
      <c r="G48" s="11">
        <v>41270</v>
      </c>
      <c r="H48" s="12">
        <v>0</v>
      </c>
      <c r="I48" s="12">
        <v>68.94</v>
      </c>
      <c r="J48" s="12">
        <v>0</v>
      </c>
      <c r="K48" s="12">
        <v>0</v>
      </c>
      <c r="L48" s="17">
        <v>68.94</v>
      </c>
      <c r="M48" s="12"/>
    </row>
    <row r="49" spans="1:13" ht="24" customHeight="1" x14ac:dyDescent="0.25">
      <c r="A49" s="33">
        <v>3</v>
      </c>
      <c r="B49" s="34" t="s">
        <v>26</v>
      </c>
      <c r="C49" s="34" t="s">
        <v>56</v>
      </c>
      <c r="D49" s="34" t="s">
        <v>73</v>
      </c>
      <c r="E49" s="27" t="s">
        <v>142</v>
      </c>
      <c r="F49" s="42">
        <v>300</v>
      </c>
      <c r="G49" s="43">
        <v>44468</v>
      </c>
      <c r="H49" s="12">
        <v>0</v>
      </c>
      <c r="I49" s="12">
        <v>1048.08</v>
      </c>
      <c r="J49" s="12">
        <v>0</v>
      </c>
      <c r="K49" s="12">
        <v>0</v>
      </c>
      <c r="L49" s="17">
        <v>1048.08</v>
      </c>
      <c r="M49" s="12"/>
    </row>
    <row r="50" spans="1:13" ht="28.5" customHeight="1" thickBot="1" x14ac:dyDescent="0.3">
      <c r="A50" s="31">
        <v>4</v>
      </c>
      <c r="B50" s="32" t="s">
        <v>26</v>
      </c>
      <c r="C50" s="36" t="s">
        <v>104</v>
      </c>
      <c r="D50" s="44" t="s">
        <v>73</v>
      </c>
      <c r="E50" s="36" t="s">
        <v>149</v>
      </c>
      <c r="F50" s="45">
        <v>222</v>
      </c>
      <c r="G50" s="46">
        <v>44397</v>
      </c>
      <c r="H50" s="16">
        <v>0</v>
      </c>
      <c r="I50" s="16">
        <v>14.69</v>
      </c>
      <c r="J50" s="16">
        <v>0</v>
      </c>
      <c r="K50" s="16">
        <v>0</v>
      </c>
      <c r="L50" s="16">
        <v>14.69</v>
      </c>
      <c r="M50" s="16"/>
    </row>
    <row r="51" spans="1:13" ht="16.5" thickTop="1" thickBot="1" x14ac:dyDescent="0.3">
      <c r="A51" s="76" t="s">
        <v>27</v>
      </c>
      <c r="B51" s="77"/>
      <c r="C51" s="77"/>
      <c r="D51" s="77"/>
      <c r="E51" s="77"/>
      <c r="F51" s="77"/>
      <c r="G51" s="78"/>
      <c r="H51" s="19">
        <f>SUM(H47:H50)</f>
        <v>0</v>
      </c>
      <c r="I51" s="19">
        <f>SUM(I47:I50)</f>
        <v>1131.71</v>
      </c>
      <c r="J51" s="19">
        <f t="shared" ref="J51:K51" si="10">SUM(J47:J50)</f>
        <v>0</v>
      </c>
      <c r="K51" s="19">
        <f t="shared" si="10"/>
        <v>0</v>
      </c>
      <c r="L51" s="19">
        <f>SUM(L47:L50)</f>
        <v>1131.71</v>
      </c>
      <c r="M51" s="19">
        <f>L51*30%</f>
        <v>339.51299999999998</v>
      </c>
    </row>
    <row r="52" spans="1:13" ht="15.75" thickBot="1" x14ac:dyDescent="0.3">
      <c r="A52" s="2">
        <v>1</v>
      </c>
      <c r="B52" s="3" t="s">
        <v>28</v>
      </c>
      <c r="C52" s="3" t="s">
        <v>56</v>
      </c>
      <c r="D52" s="3" t="s">
        <v>57</v>
      </c>
      <c r="E52" s="3" t="s">
        <v>67</v>
      </c>
      <c r="F52" s="3">
        <v>214</v>
      </c>
      <c r="G52" s="9">
        <v>44396</v>
      </c>
      <c r="H52" s="66">
        <v>0</v>
      </c>
      <c r="I52" s="66">
        <v>0</v>
      </c>
      <c r="J52" s="66">
        <v>3200</v>
      </c>
      <c r="K52" s="66">
        <v>0</v>
      </c>
      <c r="L52" s="66">
        <f>H52+I52+J52+K52</f>
        <v>3200</v>
      </c>
      <c r="M52" s="67"/>
    </row>
    <row r="53" spans="1:13" ht="16.5" thickTop="1" thickBot="1" x14ac:dyDescent="0.3">
      <c r="A53" s="70" t="s">
        <v>29</v>
      </c>
      <c r="B53" s="71"/>
      <c r="C53" s="71"/>
      <c r="D53" s="71"/>
      <c r="E53" s="71"/>
      <c r="F53" s="71"/>
      <c r="G53" s="72"/>
      <c r="H53" s="18">
        <f>SUM(H52)</f>
        <v>0</v>
      </c>
      <c r="I53" s="18">
        <f t="shared" ref="I53:K53" si="11">SUM(I52)</f>
        <v>0</v>
      </c>
      <c r="J53" s="18">
        <f t="shared" si="11"/>
        <v>3200</v>
      </c>
      <c r="K53" s="18">
        <f t="shared" si="11"/>
        <v>0</v>
      </c>
      <c r="L53" s="18">
        <f>SUM(L52)</f>
        <v>3200</v>
      </c>
      <c r="M53" s="21">
        <f>L53*30%</f>
        <v>960</v>
      </c>
    </row>
    <row r="54" spans="1:13" x14ac:dyDescent="0.25">
      <c r="A54" s="2">
        <v>1</v>
      </c>
      <c r="B54" s="3" t="s">
        <v>30</v>
      </c>
      <c r="C54" s="3" t="s">
        <v>56</v>
      </c>
      <c r="D54" s="3" t="s">
        <v>57</v>
      </c>
      <c r="E54" s="3" t="s">
        <v>68</v>
      </c>
      <c r="F54" s="3">
        <v>209</v>
      </c>
      <c r="G54" s="9">
        <v>44396</v>
      </c>
      <c r="H54" s="15">
        <v>0</v>
      </c>
      <c r="I54" s="15">
        <v>0</v>
      </c>
      <c r="J54" s="15">
        <v>7100</v>
      </c>
      <c r="K54" s="15">
        <v>0</v>
      </c>
      <c r="L54" s="15">
        <v>7100</v>
      </c>
      <c r="M54" s="64"/>
    </row>
    <row r="55" spans="1:13" x14ac:dyDescent="0.25">
      <c r="A55" s="4">
        <v>2</v>
      </c>
      <c r="B55" s="1" t="s">
        <v>30</v>
      </c>
      <c r="C55" s="1" t="s">
        <v>56</v>
      </c>
      <c r="D55" s="1" t="s">
        <v>73</v>
      </c>
      <c r="E55" s="1" t="s">
        <v>64</v>
      </c>
      <c r="F55" s="1">
        <v>219</v>
      </c>
      <c r="G55" s="11">
        <v>44396</v>
      </c>
      <c r="H55" s="12">
        <v>0</v>
      </c>
      <c r="I55" s="12">
        <v>14746.11</v>
      </c>
      <c r="J55" s="12"/>
      <c r="K55" s="12"/>
      <c r="L55" s="12">
        <v>14746.11</v>
      </c>
      <c r="M55" s="22"/>
    </row>
    <row r="56" spans="1:13" x14ac:dyDescent="0.25">
      <c r="A56" s="4">
        <v>3</v>
      </c>
      <c r="B56" s="1" t="s">
        <v>30</v>
      </c>
      <c r="C56" s="1" t="s">
        <v>56</v>
      </c>
      <c r="D56" s="1" t="s">
        <v>73</v>
      </c>
      <c r="E56" s="1" t="s">
        <v>82</v>
      </c>
      <c r="F56" s="1"/>
      <c r="G56" s="11">
        <v>44405</v>
      </c>
      <c r="H56" s="12">
        <v>0</v>
      </c>
      <c r="I56" s="12">
        <v>1100</v>
      </c>
      <c r="J56" s="12"/>
      <c r="K56" s="12"/>
      <c r="L56" s="12">
        <v>1100</v>
      </c>
      <c r="M56" s="22"/>
    </row>
    <row r="57" spans="1:13" ht="32.25" customHeight="1" x14ac:dyDescent="0.25">
      <c r="A57" s="33">
        <v>4</v>
      </c>
      <c r="B57" s="34" t="s">
        <v>30</v>
      </c>
      <c r="C57" s="35" t="s">
        <v>106</v>
      </c>
      <c r="D57" s="34" t="s">
        <v>73</v>
      </c>
      <c r="E57" s="35" t="s">
        <v>100</v>
      </c>
      <c r="F57" s="34">
        <v>575</v>
      </c>
      <c r="G57" s="41">
        <v>41976</v>
      </c>
      <c r="H57" s="12">
        <v>0</v>
      </c>
      <c r="I57" s="12">
        <v>366.66</v>
      </c>
      <c r="J57" s="12"/>
      <c r="K57" s="12"/>
      <c r="L57" s="12">
        <v>366.66</v>
      </c>
      <c r="M57" s="22"/>
    </row>
    <row r="58" spans="1:13" ht="38.25" customHeight="1" x14ac:dyDescent="0.25">
      <c r="A58" s="31">
        <v>5</v>
      </c>
      <c r="B58" s="32" t="s">
        <v>30</v>
      </c>
      <c r="C58" s="36" t="s">
        <v>107</v>
      </c>
      <c r="D58" s="32" t="s">
        <v>73</v>
      </c>
      <c r="E58" s="36" t="s">
        <v>89</v>
      </c>
      <c r="F58" s="32">
        <v>174</v>
      </c>
      <c r="G58" s="39">
        <v>42934</v>
      </c>
      <c r="H58" s="12">
        <v>0</v>
      </c>
      <c r="I58" s="12">
        <v>134.63999999999999</v>
      </c>
      <c r="J58" s="12"/>
      <c r="K58" s="12"/>
      <c r="L58" s="12">
        <v>134.63999999999999</v>
      </c>
      <c r="M58" s="22"/>
    </row>
    <row r="59" spans="1:13" ht="30.75" customHeight="1" thickBot="1" x14ac:dyDescent="0.3">
      <c r="A59" s="4">
        <v>6</v>
      </c>
      <c r="B59" s="1" t="s">
        <v>30</v>
      </c>
      <c r="C59" s="13" t="s">
        <v>108</v>
      </c>
      <c r="D59" s="1" t="s">
        <v>73</v>
      </c>
      <c r="E59" s="13" t="s">
        <v>109</v>
      </c>
      <c r="F59" s="1">
        <v>192</v>
      </c>
      <c r="G59" s="11">
        <v>42594</v>
      </c>
      <c r="H59" s="16">
        <v>0</v>
      </c>
      <c r="I59" s="16">
        <v>38.4</v>
      </c>
      <c r="J59" s="16"/>
      <c r="K59" s="16"/>
      <c r="L59" s="16">
        <v>38.4</v>
      </c>
      <c r="M59" s="65"/>
    </row>
    <row r="60" spans="1:13" ht="16.5" thickTop="1" thickBot="1" x14ac:dyDescent="0.3">
      <c r="A60" s="70" t="s">
        <v>31</v>
      </c>
      <c r="B60" s="71"/>
      <c r="C60" s="71"/>
      <c r="D60" s="71"/>
      <c r="E60" s="71"/>
      <c r="F60" s="71"/>
      <c r="G60" s="72"/>
      <c r="H60" s="18">
        <f>SUM(H54:H59)</f>
        <v>0</v>
      </c>
      <c r="I60" s="18">
        <f t="shared" ref="I60:K60" si="12">SUM(I54:I59)</f>
        <v>16385.810000000001</v>
      </c>
      <c r="J60" s="18">
        <f t="shared" si="12"/>
        <v>7100</v>
      </c>
      <c r="K60" s="18">
        <f t="shared" si="12"/>
        <v>0</v>
      </c>
      <c r="L60" s="18">
        <f>SUM(L54:L59)</f>
        <v>23485.81</v>
      </c>
      <c r="M60" s="21">
        <f>L60*30%</f>
        <v>7045.7430000000004</v>
      </c>
    </row>
    <row r="61" spans="1:13" x14ac:dyDescent="0.25">
      <c r="A61" s="7">
        <v>1</v>
      </c>
      <c r="B61" s="8" t="s">
        <v>32</v>
      </c>
      <c r="C61" s="8" t="s">
        <v>56</v>
      </c>
      <c r="D61" s="8" t="s">
        <v>57</v>
      </c>
      <c r="E61" s="8" t="s">
        <v>61</v>
      </c>
      <c r="F61" s="8">
        <v>185</v>
      </c>
      <c r="G61" s="10">
        <v>44389</v>
      </c>
      <c r="H61" s="17">
        <v>0</v>
      </c>
      <c r="I61" s="17">
        <v>0</v>
      </c>
      <c r="J61" s="17">
        <v>16800</v>
      </c>
      <c r="K61" s="17">
        <v>0</v>
      </c>
      <c r="L61" s="17">
        <v>16800</v>
      </c>
      <c r="M61" s="17"/>
    </row>
    <row r="62" spans="1:13" ht="30" x14ac:dyDescent="0.25">
      <c r="A62" s="33">
        <v>2</v>
      </c>
      <c r="B62" s="34" t="s">
        <v>32</v>
      </c>
      <c r="C62" s="35" t="s">
        <v>110</v>
      </c>
      <c r="D62" s="34" t="s">
        <v>73</v>
      </c>
      <c r="E62" s="35" t="s">
        <v>111</v>
      </c>
      <c r="F62" s="34">
        <v>181</v>
      </c>
      <c r="G62" s="41">
        <v>42165</v>
      </c>
      <c r="H62" s="12">
        <v>0</v>
      </c>
      <c r="I62" s="12">
        <v>111.84</v>
      </c>
      <c r="J62" s="12">
        <v>0</v>
      </c>
      <c r="K62" s="12">
        <v>0</v>
      </c>
      <c r="L62" s="12">
        <v>111.84</v>
      </c>
      <c r="M62" s="12"/>
    </row>
    <row r="63" spans="1:13" ht="15.75" thickBot="1" x14ac:dyDescent="0.3">
      <c r="A63" s="4">
        <v>3</v>
      </c>
      <c r="B63" s="1" t="s">
        <v>32</v>
      </c>
      <c r="C63" s="1" t="s">
        <v>155</v>
      </c>
      <c r="D63" s="1" t="s">
        <v>94</v>
      </c>
      <c r="E63" s="1" t="s">
        <v>154</v>
      </c>
      <c r="F63" s="1">
        <v>230</v>
      </c>
      <c r="G63" s="11">
        <v>44413</v>
      </c>
      <c r="H63" s="16">
        <v>649</v>
      </c>
      <c r="I63" s="16">
        <v>0</v>
      </c>
      <c r="J63" s="16">
        <v>0</v>
      </c>
      <c r="K63" s="16">
        <v>0</v>
      </c>
      <c r="L63" s="16">
        <v>649</v>
      </c>
      <c r="M63" s="16"/>
    </row>
    <row r="64" spans="1:13" ht="16.5" thickTop="1" thickBot="1" x14ac:dyDescent="0.3">
      <c r="A64" s="76" t="s">
        <v>33</v>
      </c>
      <c r="B64" s="77"/>
      <c r="C64" s="77"/>
      <c r="D64" s="77"/>
      <c r="E64" s="77"/>
      <c r="F64" s="77"/>
      <c r="G64" s="78"/>
      <c r="H64" s="19">
        <f>SUM(H61:H63)</f>
        <v>649</v>
      </c>
      <c r="I64" s="19">
        <f t="shared" ref="I64:K64" si="13">SUM(I61:I63)</f>
        <v>111.84</v>
      </c>
      <c r="J64" s="19">
        <f t="shared" si="13"/>
        <v>16800</v>
      </c>
      <c r="K64" s="19">
        <f t="shared" si="13"/>
        <v>0</v>
      </c>
      <c r="L64" s="19">
        <f>SUM(L61:L63)</f>
        <v>17560.84</v>
      </c>
      <c r="M64" s="19">
        <f>L64*30%</f>
        <v>5268.2519999999995</v>
      </c>
    </row>
    <row r="65" spans="1:13" ht="22.5" customHeight="1" x14ac:dyDescent="0.25">
      <c r="A65" s="2">
        <v>1</v>
      </c>
      <c r="B65" s="3" t="s">
        <v>34</v>
      </c>
      <c r="C65" s="3" t="s">
        <v>56</v>
      </c>
      <c r="D65" s="3" t="s">
        <v>57</v>
      </c>
      <c r="E65" s="3" t="s">
        <v>69</v>
      </c>
      <c r="F65" s="3">
        <v>226</v>
      </c>
      <c r="G65" s="9">
        <v>44405</v>
      </c>
      <c r="H65" s="15">
        <v>0</v>
      </c>
      <c r="I65" s="15">
        <v>0</v>
      </c>
      <c r="J65" s="15">
        <v>12989.02</v>
      </c>
      <c r="K65" s="15">
        <v>0</v>
      </c>
      <c r="L65" s="15">
        <v>12989.02</v>
      </c>
      <c r="M65" s="64"/>
    </row>
    <row r="66" spans="1:13" ht="29.25" customHeight="1" thickBot="1" x14ac:dyDescent="0.3">
      <c r="A66" s="7">
        <v>2</v>
      </c>
      <c r="B66" s="8" t="s">
        <v>34</v>
      </c>
      <c r="C66" s="14" t="s">
        <v>99</v>
      </c>
      <c r="D66" s="8" t="s">
        <v>73</v>
      </c>
      <c r="E66" s="14" t="s">
        <v>112</v>
      </c>
      <c r="F66" s="8">
        <v>134</v>
      </c>
      <c r="G66" s="10">
        <v>43627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65"/>
    </row>
    <row r="67" spans="1:13" ht="16.5" thickTop="1" thickBot="1" x14ac:dyDescent="0.3">
      <c r="A67" s="70" t="s">
        <v>35</v>
      </c>
      <c r="B67" s="71"/>
      <c r="C67" s="71"/>
      <c r="D67" s="71"/>
      <c r="E67" s="71"/>
      <c r="F67" s="71"/>
      <c r="G67" s="72"/>
      <c r="H67" s="18">
        <f>SUM(H65:H66)</f>
        <v>0</v>
      </c>
      <c r="I67" s="18">
        <f t="shared" ref="I67:K67" si="14">SUM(I65:I66)</f>
        <v>0</v>
      </c>
      <c r="J67" s="18">
        <f t="shared" si="14"/>
        <v>12989.02</v>
      </c>
      <c r="K67" s="18">
        <f t="shared" si="14"/>
        <v>0</v>
      </c>
      <c r="L67" s="18">
        <f>SUM(L65:L66)</f>
        <v>12989.02</v>
      </c>
      <c r="M67" s="21">
        <f>L67*30%</f>
        <v>3896.7060000000001</v>
      </c>
    </row>
    <row r="68" spans="1:13" x14ac:dyDescent="0.25">
      <c r="A68" s="2">
        <v>1</v>
      </c>
      <c r="B68" s="3" t="s">
        <v>36</v>
      </c>
      <c r="C68" s="3" t="s">
        <v>56</v>
      </c>
      <c r="D68" s="3" t="s">
        <v>73</v>
      </c>
      <c r="E68" s="3" t="s">
        <v>83</v>
      </c>
      <c r="F68" s="3">
        <v>199</v>
      </c>
      <c r="G68" s="9">
        <v>44390</v>
      </c>
      <c r="H68" s="15">
        <v>0</v>
      </c>
      <c r="I68" s="15">
        <v>7419.45</v>
      </c>
      <c r="J68" s="15">
        <v>0</v>
      </c>
      <c r="K68" s="15">
        <v>0</v>
      </c>
      <c r="L68" s="15">
        <v>7419.45</v>
      </c>
      <c r="M68" s="64"/>
    </row>
    <row r="69" spans="1:13" ht="15.75" thickBot="1" x14ac:dyDescent="0.3">
      <c r="A69" s="4">
        <v>2</v>
      </c>
      <c r="B69" s="1" t="s">
        <v>36</v>
      </c>
      <c r="C69" s="1" t="s">
        <v>56</v>
      </c>
      <c r="D69" s="1" t="s">
        <v>73</v>
      </c>
      <c r="E69" s="1" t="s">
        <v>84</v>
      </c>
      <c r="F69" s="1">
        <v>196</v>
      </c>
      <c r="G69" s="11">
        <v>44390</v>
      </c>
      <c r="H69" s="16">
        <v>0</v>
      </c>
      <c r="I69" s="16">
        <v>58.01</v>
      </c>
      <c r="J69" s="16">
        <v>0</v>
      </c>
      <c r="K69" s="16">
        <v>0</v>
      </c>
      <c r="L69" s="16">
        <v>58.01</v>
      </c>
      <c r="M69" s="65"/>
    </row>
    <row r="70" spans="1:13" ht="16.5" thickTop="1" thickBot="1" x14ac:dyDescent="0.3">
      <c r="A70" s="70" t="s">
        <v>37</v>
      </c>
      <c r="B70" s="71"/>
      <c r="C70" s="71"/>
      <c r="D70" s="71"/>
      <c r="E70" s="71"/>
      <c r="F70" s="71"/>
      <c r="G70" s="72"/>
      <c r="H70" s="18">
        <f>SUM(H68:H69)</f>
        <v>0</v>
      </c>
      <c r="I70" s="18">
        <f t="shared" ref="I70:K70" si="15">SUM(I68:I69)</f>
        <v>7477.46</v>
      </c>
      <c r="J70" s="18">
        <f t="shared" si="15"/>
        <v>0</v>
      </c>
      <c r="K70" s="18">
        <f t="shared" si="15"/>
        <v>0</v>
      </c>
      <c r="L70" s="18">
        <f>SUM(L68:L69)</f>
        <v>7477.46</v>
      </c>
      <c r="M70" s="21">
        <f>L70*30%</f>
        <v>2243.2379999999998</v>
      </c>
    </row>
    <row r="71" spans="1:13" x14ac:dyDescent="0.25">
      <c r="A71" s="28">
        <v>1</v>
      </c>
      <c r="B71" s="29" t="s">
        <v>38</v>
      </c>
      <c r="C71" s="47" t="s">
        <v>113</v>
      </c>
      <c r="D71" s="29" t="s">
        <v>73</v>
      </c>
      <c r="E71" s="48" t="s">
        <v>100</v>
      </c>
      <c r="F71" s="29">
        <v>197</v>
      </c>
      <c r="G71" s="30">
        <v>42601</v>
      </c>
      <c r="H71" s="15">
        <v>0</v>
      </c>
      <c r="I71" s="15">
        <v>392.49</v>
      </c>
      <c r="J71" s="15">
        <v>0</v>
      </c>
      <c r="K71" s="15">
        <v>0</v>
      </c>
      <c r="L71" s="15">
        <v>392.49</v>
      </c>
      <c r="M71" s="64"/>
    </row>
    <row r="72" spans="1:13" ht="15.75" thickBot="1" x14ac:dyDescent="0.3">
      <c r="A72" s="4">
        <v>2</v>
      </c>
      <c r="B72" s="1" t="s">
        <v>38</v>
      </c>
      <c r="C72" s="1"/>
      <c r="D72" s="1"/>
      <c r="E72" s="1"/>
      <c r="F72" s="1"/>
      <c r="G72" s="1"/>
      <c r="H72" s="16"/>
      <c r="I72" s="16"/>
      <c r="J72" s="16"/>
      <c r="K72" s="16"/>
      <c r="L72" s="16"/>
      <c r="M72" s="65"/>
    </row>
    <row r="73" spans="1:13" ht="16.5" thickTop="1" thickBot="1" x14ac:dyDescent="0.3">
      <c r="A73" s="70" t="s">
        <v>39</v>
      </c>
      <c r="B73" s="71"/>
      <c r="C73" s="71"/>
      <c r="D73" s="71"/>
      <c r="E73" s="71"/>
      <c r="F73" s="71"/>
      <c r="G73" s="72"/>
      <c r="H73" s="18">
        <f>SUM(H71:H72)</f>
        <v>0</v>
      </c>
      <c r="I73" s="18">
        <f t="shared" ref="I73:K73" si="16">SUM(I71:I72)</f>
        <v>392.49</v>
      </c>
      <c r="J73" s="18">
        <f t="shared" si="16"/>
        <v>0</v>
      </c>
      <c r="K73" s="18">
        <f t="shared" si="16"/>
        <v>0</v>
      </c>
      <c r="L73" s="18">
        <f>SUM(L71:L72)</f>
        <v>392.49</v>
      </c>
      <c r="M73" s="21">
        <f>L73*30%</f>
        <v>117.747</v>
      </c>
    </row>
    <row r="74" spans="1:13" x14ac:dyDescent="0.25">
      <c r="A74" s="2">
        <v>1</v>
      </c>
      <c r="B74" s="3" t="s">
        <v>40</v>
      </c>
      <c r="C74" s="3" t="s">
        <v>56</v>
      </c>
      <c r="D74" s="3" t="s">
        <v>57</v>
      </c>
      <c r="E74" s="3" t="s">
        <v>62</v>
      </c>
      <c r="F74" s="3">
        <v>189</v>
      </c>
      <c r="G74" s="9">
        <v>44389</v>
      </c>
      <c r="H74" s="15">
        <v>0</v>
      </c>
      <c r="I74" s="15">
        <v>0</v>
      </c>
      <c r="J74" s="15">
        <v>1912</v>
      </c>
      <c r="K74" s="15">
        <v>0</v>
      </c>
      <c r="L74" s="15">
        <v>1912</v>
      </c>
      <c r="M74" s="64"/>
    </row>
    <row r="75" spans="1:13" x14ac:dyDescent="0.25">
      <c r="A75" s="4">
        <v>2</v>
      </c>
      <c r="B75" s="1" t="s">
        <v>40</v>
      </c>
      <c r="C75" s="1" t="s">
        <v>56</v>
      </c>
      <c r="D75" s="1" t="s">
        <v>73</v>
      </c>
      <c r="E75" s="1" t="s">
        <v>62</v>
      </c>
      <c r="F75" s="1">
        <v>175</v>
      </c>
      <c r="G75" s="11">
        <v>44384</v>
      </c>
      <c r="H75" s="12">
        <v>0</v>
      </c>
      <c r="I75" s="12">
        <v>1364</v>
      </c>
      <c r="J75" s="12">
        <v>0</v>
      </c>
      <c r="K75" s="12">
        <v>0</v>
      </c>
      <c r="L75" s="12">
        <v>1364</v>
      </c>
      <c r="M75" s="22"/>
    </row>
    <row r="76" spans="1:13" ht="30.75" thickBot="1" x14ac:dyDescent="0.3">
      <c r="A76" s="33">
        <v>3</v>
      </c>
      <c r="B76" s="34" t="s">
        <v>40</v>
      </c>
      <c r="C76" s="35" t="s">
        <v>114</v>
      </c>
      <c r="D76" s="34" t="s">
        <v>73</v>
      </c>
      <c r="E76" s="35" t="s">
        <v>100</v>
      </c>
      <c r="F76" s="34">
        <v>302</v>
      </c>
      <c r="G76" s="41">
        <v>42692</v>
      </c>
      <c r="H76" s="16">
        <v>0</v>
      </c>
      <c r="I76" s="16">
        <v>120.06</v>
      </c>
      <c r="J76" s="16">
        <v>0</v>
      </c>
      <c r="K76" s="16">
        <v>0</v>
      </c>
      <c r="L76" s="16">
        <v>120.06</v>
      </c>
      <c r="M76" s="65"/>
    </row>
    <row r="77" spans="1:13" ht="16.5" thickTop="1" thickBot="1" x14ac:dyDescent="0.3">
      <c r="A77" s="70" t="s">
        <v>41</v>
      </c>
      <c r="B77" s="71"/>
      <c r="C77" s="71"/>
      <c r="D77" s="71"/>
      <c r="E77" s="71"/>
      <c r="F77" s="71"/>
      <c r="G77" s="72"/>
      <c r="H77" s="18">
        <f>SUM(H74:H76)</f>
        <v>0</v>
      </c>
      <c r="I77" s="18">
        <f>SUM(I74:I76)</f>
        <v>1484.06</v>
      </c>
      <c r="J77" s="18">
        <f>SUM(J74:J76)</f>
        <v>1912</v>
      </c>
      <c r="K77" s="18">
        <f>SUM(K74:K76)</f>
        <v>0</v>
      </c>
      <c r="L77" s="18">
        <f>SUM(L74:L76)</f>
        <v>3396.06</v>
      </c>
      <c r="M77" s="21">
        <f>L77*30%</f>
        <v>1018.818</v>
      </c>
    </row>
    <row r="78" spans="1:13" x14ac:dyDescent="0.25">
      <c r="A78" s="2">
        <v>1</v>
      </c>
      <c r="B78" s="3" t="s">
        <v>42</v>
      </c>
      <c r="C78" s="3" t="s">
        <v>56</v>
      </c>
      <c r="D78" s="3" t="s">
        <v>57</v>
      </c>
      <c r="E78" s="6" t="s">
        <v>63</v>
      </c>
      <c r="F78" s="3">
        <v>215</v>
      </c>
      <c r="G78" s="9">
        <v>44396</v>
      </c>
      <c r="H78" s="15">
        <v>0</v>
      </c>
      <c r="I78" s="15">
        <v>0</v>
      </c>
      <c r="J78" s="15">
        <v>730</v>
      </c>
      <c r="K78" s="15">
        <v>0</v>
      </c>
      <c r="L78" s="15">
        <v>730</v>
      </c>
      <c r="M78" s="64"/>
    </row>
    <row r="79" spans="1:13" x14ac:dyDescent="0.25">
      <c r="A79" s="4">
        <v>2</v>
      </c>
      <c r="B79" s="1" t="s">
        <v>42</v>
      </c>
      <c r="C79" s="1" t="s">
        <v>56</v>
      </c>
      <c r="D79" s="1" t="s">
        <v>73</v>
      </c>
      <c r="E79" s="1" t="s">
        <v>63</v>
      </c>
      <c r="F79" s="1">
        <v>203</v>
      </c>
      <c r="G79" s="11">
        <v>44392</v>
      </c>
      <c r="H79" s="12">
        <v>0</v>
      </c>
      <c r="I79" s="12">
        <v>91</v>
      </c>
      <c r="J79" s="12">
        <v>0</v>
      </c>
      <c r="K79" s="12">
        <v>0</v>
      </c>
      <c r="L79" s="12">
        <v>91</v>
      </c>
      <c r="M79" s="22"/>
    </row>
    <row r="80" spans="1:13" x14ac:dyDescent="0.25">
      <c r="A80" s="4">
        <v>3</v>
      </c>
      <c r="B80" s="1" t="s">
        <v>42</v>
      </c>
      <c r="C80" s="1" t="s">
        <v>56</v>
      </c>
      <c r="D80" s="1" t="s">
        <v>73</v>
      </c>
      <c r="E80" s="1" t="s">
        <v>63</v>
      </c>
      <c r="F80" s="1">
        <v>200</v>
      </c>
      <c r="G80" s="11">
        <v>44391</v>
      </c>
      <c r="H80" s="12">
        <v>0</v>
      </c>
      <c r="I80" s="12">
        <v>475</v>
      </c>
      <c r="J80" s="12">
        <v>0</v>
      </c>
      <c r="K80" s="12">
        <v>0</v>
      </c>
      <c r="L80" s="12">
        <v>475</v>
      </c>
      <c r="M80" s="22"/>
    </row>
    <row r="81" spans="1:13" ht="30" customHeight="1" x14ac:dyDescent="0.25">
      <c r="A81" s="33">
        <v>4</v>
      </c>
      <c r="B81" s="34" t="s">
        <v>42</v>
      </c>
      <c r="C81" s="35" t="s">
        <v>115</v>
      </c>
      <c r="D81" s="34" t="s">
        <v>73</v>
      </c>
      <c r="E81" s="35" t="s">
        <v>116</v>
      </c>
      <c r="F81" s="34">
        <v>221</v>
      </c>
      <c r="G81" s="41">
        <v>43727</v>
      </c>
      <c r="H81" s="12">
        <v>0</v>
      </c>
      <c r="I81" s="12">
        <v>1972.24</v>
      </c>
      <c r="J81" s="12">
        <v>0</v>
      </c>
      <c r="K81" s="12">
        <v>0</v>
      </c>
      <c r="L81" s="12">
        <v>1972.24</v>
      </c>
      <c r="M81" s="22"/>
    </row>
    <row r="82" spans="1:13" ht="30" customHeight="1" x14ac:dyDescent="0.25">
      <c r="A82" s="31">
        <v>5</v>
      </c>
      <c r="B82" s="32" t="s">
        <v>42</v>
      </c>
      <c r="C82" s="36" t="s">
        <v>117</v>
      </c>
      <c r="D82" s="32" t="s">
        <v>73</v>
      </c>
      <c r="E82" s="32" t="s">
        <v>118</v>
      </c>
      <c r="F82" s="32">
        <v>360</v>
      </c>
      <c r="G82" s="39">
        <v>41578</v>
      </c>
      <c r="H82" s="12">
        <v>0</v>
      </c>
      <c r="I82" s="12">
        <v>106.34</v>
      </c>
      <c r="J82" s="12">
        <v>0</v>
      </c>
      <c r="K82" s="12">
        <v>0</v>
      </c>
      <c r="L82" s="12">
        <v>106.34</v>
      </c>
      <c r="M82" s="22"/>
    </row>
    <row r="83" spans="1:13" ht="30.75" customHeight="1" x14ac:dyDescent="0.25">
      <c r="A83" s="31">
        <v>6</v>
      </c>
      <c r="B83" s="32" t="s">
        <v>42</v>
      </c>
      <c r="C83" s="36" t="s">
        <v>119</v>
      </c>
      <c r="D83" s="32" t="s">
        <v>73</v>
      </c>
      <c r="E83" s="35" t="s">
        <v>120</v>
      </c>
      <c r="F83" s="32">
        <v>5</v>
      </c>
      <c r="G83" s="39">
        <v>42740</v>
      </c>
      <c r="H83" s="12">
        <v>0</v>
      </c>
      <c r="I83" s="12">
        <v>109.92</v>
      </c>
      <c r="J83" s="12">
        <v>0</v>
      </c>
      <c r="K83" s="12">
        <v>0</v>
      </c>
      <c r="L83" s="12">
        <v>109.92</v>
      </c>
      <c r="M83" s="22"/>
    </row>
    <row r="84" spans="1:13" ht="30.75" customHeight="1" thickBot="1" x14ac:dyDescent="0.3">
      <c r="A84" s="31">
        <v>7</v>
      </c>
      <c r="B84" s="32" t="s">
        <v>42</v>
      </c>
      <c r="C84" s="36" t="s">
        <v>119</v>
      </c>
      <c r="D84" s="32" t="s">
        <v>73</v>
      </c>
      <c r="E84" s="49" t="s">
        <v>156</v>
      </c>
      <c r="F84" s="32">
        <v>191</v>
      </c>
      <c r="G84" s="39">
        <v>42594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22"/>
    </row>
    <row r="85" spans="1:13" ht="41.25" customHeight="1" thickBot="1" x14ac:dyDescent="0.3">
      <c r="A85" s="31">
        <v>8</v>
      </c>
      <c r="B85" s="32" t="s">
        <v>42</v>
      </c>
      <c r="C85" s="36" t="s">
        <v>117</v>
      </c>
      <c r="D85" s="32"/>
      <c r="E85" s="48" t="s">
        <v>112</v>
      </c>
      <c r="F85" s="32">
        <v>233</v>
      </c>
      <c r="G85" s="39">
        <v>43739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22"/>
    </row>
    <row r="86" spans="1:13" ht="15.75" thickBot="1" x14ac:dyDescent="0.3">
      <c r="A86" s="31">
        <v>9</v>
      </c>
      <c r="B86" s="32" t="s">
        <v>42</v>
      </c>
      <c r="C86" s="29" t="s">
        <v>56</v>
      </c>
      <c r="D86" s="29" t="s">
        <v>73</v>
      </c>
      <c r="E86" s="32" t="s">
        <v>143</v>
      </c>
      <c r="F86" s="32">
        <v>286</v>
      </c>
      <c r="G86" s="39">
        <v>44440</v>
      </c>
      <c r="H86" s="16">
        <v>0</v>
      </c>
      <c r="I86" s="16">
        <v>142.80000000000001</v>
      </c>
      <c r="J86" s="16">
        <v>0</v>
      </c>
      <c r="K86" s="16">
        <v>0</v>
      </c>
      <c r="L86" s="16">
        <v>142.80000000000001</v>
      </c>
      <c r="M86" s="65"/>
    </row>
    <row r="87" spans="1:13" ht="16.5" thickTop="1" thickBot="1" x14ac:dyDescent="0.3">
      <c r="A87" s="70" t="s">
        <v>43</v>
      </c>
      <c r="B87" s="71"/>
      <c r="C87" s="71"/>
      <c r="D87" s="71"/>
      <c r="E87" s="71"/>
      <c r="F87" s="71"/>
      <c r="G87" s="72"/>
      <c r="H87" s="18">
        <f>SUM(H78:H86)</f>
        <v>0</v>
      </c>
      <c r="I87" s="18">
        <f t="shared" ref="I87:K87" si="17">SUM(I78:I86)</f>
        <v>2897.3</v>
      </c>
      <c r="J87" s="18">
        <f t="shared" si="17"/>
        <v>730</v>
      </c>
      <c r="K87" s="18">
        <f t="shared" si="17"/>
        <v>0</v>
      </c>
      <c r="L87" s="18">
        <f>SUM(L78:L86)</f>
        <v>3627.3</v>
      </c>
      <c r="M87" s="21">
        <f>L87*30%</f>
        <v>1088.19</v>
      </c>
    </row>
    <row r="88" spans="1:13" ht="30" x14ac:dyDescent="0.25">
      <c r="A88" s="28">
        <v>1</v>
      </c>
      <c r="B88" s="29" t="s">
        <v>44</v>
      </c>
      <c r="C88" s="53" t="s">
        <v>121</v>
      </c>
      <c r="D88" s="29" t="s">
        <v>73</v>
      </c>
      <c r="E88" s="29" t="s">
        <v>122</v>
      </c>
      <c r="F88" s="29">
        <v>138</v>
      </c>
      <c r="G88" s="30">
        <v>42523</v>
      </c>
      <c r="H88" s="15">
        <v>0</v>
      </c>
      <c r="I88" s="15">
        <v>75.64</v>
      </c>
      <c r="J88" s="15">
        <v>0</v>
      </c>
      <c r="K88" s="15">
        <v>0</v>
      </c>
      <c r="L88" s="15">
        <v>75.64</v>
      </c>
      <c r="M88" s="64"/>
    </row>
    <row r="89" spans="1:13" ht="30.75" thickBot="1" x14ac:dyDescent="0.3">
      <c r="A89" s="31">
        <v>2</v>
      </c>
      <c r="B89" s="32" t="s">
        <v>44</v>
      </c>
      <c r="C89" s="36" t="s">
        <v>121</v>
      </c>
      <c r="D89" s="32" t="s">
        <v>73</v>
      </c>
      <c r="E89" s="32" t="s">
        <v>123</v>
      </c>
      <c r="F89" s="32">
        <v>270</v>
      </c>
      <c r="G89" s="39">
        <v>43208</v>
      </c>
      <c r="H89" s="16">
        <v>0</v>
      </c>
      <c r="I89" s="16">
        <v>75.64</v>
      </c>
      <c r="J89" s="16">
        <v>0</v>
      </c>
      <c r="K89" s="16">
        <v>0</v>
      </c>
      <c r="L89" s="16">
        <v>75.64</v>
      </c>
      <c r="M89" s="65"/>
    </row>
    <row r="90" spans="1:13" ht="16.5" thickTop="1" thickBot="1" x14ac:dyDescent="0.3">
      <c r="A90" s="70" t="s">
        <v>45</v>
      </c>
      <c r="B90" s="71"/>
      <c r="C90" s="71"/>
      <c r="D90" s="71"/>
      <c r="E90" s="71"/>
      <c r="F90" s="71"/>
      <c r="G90" s="72"/>
      <c r="H90" s="18">
        <f>SUM(H88:H89)</f>
        <v>0</v>
      </c>
      <c r="I90" s="18">
        <f t="shared" ref="I90:K90" si="18">SUM(I88:I89)</f>
        <v>151.28</v>
      </c>
      <c r="J90" s="18">
        <f t="shared" si="18"/>
        <v>0</v>
      </c>
      <c r="K90" s="18">
        <f t="shared" si="18"/>
        <v>0</v>
      </c>
      <c r="L90" s="18">
        <f>SUM(L88:L89)</f>
        <v>151.28</v>
      </c>
      <c r="M90" s="21">
        <f>L90*30%</f>
        <v>45.384</v>
      </c>
    </row>
    <row r="91" spans="1:13" x14ac:dyDescent="0.25">
      <c r="A91" s="2">
        <v>1</v>
      </c>
      <c r="B91" s="6" t="s">
        <v>46</v>
      </c>
      <c r="C91" s="6" t="s">
        <v>56</v>
      </c>
      <c r="D91" s="6" t="s">
        <v>57</v>
      </c>
      <c r="E91" s="6" t="s">
        <v>70</v>
      </c>
      <c r="F91" s="6">
        <v>216</v>
      </c>
      <c r="G91" s="50">
        <v>44396</v>
      </c>
      <c r="H91" s="15">
        <v>0</v>
      </c>
      <c r="I91" s="15">
        <v>0</v>
      </c>
      <c r="J91" s="15">
        <v>84400</v>
      </c>
      <c r="K91" s="15">
        <v>0</v>
      </c>
      <c r="L91" s="15">
        <v>84400</v>
      </c>
      <c r="M91" s="64"/>
    </row>
    <row r="92" spans="1:13" ht="30" x14ac:dyDescent="0.25">
      <c r="A92" s="33">
        <v>2</v>
      </c>
      <c r="B92" s="32" t="s">
        <v>46</v>
      </c>
      <c r="C92" s="52" t="s">
        <v>124</v>
      </c>
      <c r="D92" s="25" t="s">
        <v>73</v>
      </c>
      <c r="E92" s="36" t="s">
        <v>125</v>
      </c>
      <c r="F92" s="32">
        <v>210</v>
      </c>
      <c r="G92" s="39">
        <v>44057</v>
      </c>
      <c r="H92" s="12">
        <v>0</v>
      </c>
      <c r="I92" s="12">
        <v>144</v>
      </c>
      <c r="J92" s="12">
        <v>0</v>
      </c>
      <c r="K92" s="12">
        <v>0</v>
      </c>
      <c r="L92" s="12">
        <v>144</v>
      </c>
      <c r="M92" s="22"/>
    </row>
    <row r="93" spans="1:13" ht="38.25" customHeight="1" x14ac:dyDescent="0.25">
      <c r="A93" s="31">
        <v>3</v>
      </c>
      <c r="B93" s="32" t="s">
        <v>46</v>
      </c>
      <c r="C93" s="36" t="s">
        <v>124</v>
      </c>
      <c r="D93" s="32" t="s">
        <v>73</v>
      </c>
      <c r="E93" s="36" t="s">
        <v>151</v>
      </c>
      <c r="F93" s="32">
        <v>220</v>
      </c>
      <c r="G93" s="39">
        <v>44396</v>
      </c>
      <c r="H93" s="12">
        <v>0</v>
      </c>
      <c r="I93" s="12">
        <v>7.34</v>
      </c>
      <c r="J93" s="12"/>
      <c r="K93" s="12">
        <v>0</v>
      </c>
      <c r="L93" s="12">
        <v>7.34</v>
      </c>
      <c r="M93" s="22"/>
    </row>
    <row r="94" spans="1:13" x14ac:dyDescent="0.25">
      <c r="A94" s="37">
        <v>4</v>
      </c>
      <c r="B94" s="32" t="s">
        <v>46</v>
      </c>
      <c r="C94" s="32" t="s">
        <v>56</v>
      </c>
      <c r="D94" s="32" t="s">
        <v>73</v>
      </c>
      <c r="E94" s="44" t="s">
        <v>144</v>
      </c>
      <c r="F94" s="32">
        <v>279</v>
      </c>
      <c r="G94" s="39">
        <v>44438</v>
      </c>
      <c r="H94" s="12">
        <v>0</v>
      </c>
      <c r="I94" s="12">
        <v>887.52</v>
      </c>
      <c r="J94" s="12">
        <v>0</v>
      </c>
      <c r="K94" s="12">
        <v>0</v>
      </c>
      <c r="L94" s="12">
        <v>887.52</v>
      </c>
      <c r="M94" s="22"/>
    </row>
    <row r="95" spans="1:13" ht="15.75" thickBot="1" x14ac:dyDescent="0.3">
      <c r="A95" s="37">
        <v>5</v>
      </c>
      <c r="B95" s="25" t="s">
        <v>46</v>
      </c>
      <c r="C95" s="38" t="s">
        <v>56</v>
      </c>
      <c r="D95" s="38" t="s">
        <v>73</v>
      </c>
      <c r="E95" s="25" t="s">
        <v>145</v>
      </c>
      <c r="F95" s="25">
        <v>275</v>
      </c>
      <c r="G95" s="26">
        <v>44438</v>
      </c>
      <c r="H95" s="16">
        <v>0</v>
      </c>
      <c r="I95" s="16">
        <v>997.74</v>
      </c>
      <c r="J95" s="16">
        <v>0</v>
      </c>
      <c r="K95" s="16">
        <v>0</v>
      </c>
      <c r="L95" s="16">
        <v>997.74</v>
      </c>
      <c r="M95" s="65"/>
    </row>
    <row r="96" spans="1:13" ht="16.5" thickTop="1" thickBot="1" x14ac:dyDescent="0.3">
      <c r="A96" s="70" t="s">
        <v>47</v>
      </c>
      <c r="B96" s="71"/>
      <c r="C96" s="71"/>
      <c r="D96" s="71"/>
      <c r="E96" s="71"/>
      <c r="F96" s="71"/>
      <c r="G96" s="72"/>
      <c r="H96" s="18">
        <f>SUM(H91:H95)</f>
        <v>0</v>
      </c>
      <c r="I96" s="18">
        <f t="shared" ref="I96:L96" si="19">SUM(I91:I95)</f>
        <v>2036.6</v>
      </c>
      <c r="J96" s="18">
        <f t="shared" si="19"/>
        <v>84400</v>
      </c>
      <c r="K96" s="18">
        <f t="shared" si="19"/>
        <v>0</v>
      </c>
      <c r="L96" s="18">
        <f t="shared" si="19"/>
        <v>86436.6</v>
      </c>
      <c r="M96" s="21">
        <f>L96*30%</f>
        <v>25930.98</v>
      </c>
    </row>
    <row r="97" spans="1:13" x14ac:dyDescent="0.25">
      <c r="A97" s="2">
        <v>1</v>
      </c>
      <c r="B97" s="3" t="s">
        <v>48</v>
      </c>
      <c r="C97" s="3" t="s">
        <v>56</v>
      </c>
      <c r="D97" s="3" t="s">
        <v>57</v>
      </c>
      <c r="E97" s="3" t="s">
        <v>71</v>
      </c>
      <c r="F97" s="3">
        <v>210</v>
      </c>
      <c r="G97" s="9">
        <v>44396</v>
      </c>
      <c r="H97" s="15">
        <v>0</v>
      </c>
      <c r="I97" s="15">
        <v>0</v>
      </c>
      <c r="J97" s="15">
        <v>967.37</v>
      </c>
      <c r="K97" s="15">
        <v>0</v>
      </c>
      <c r="L97" s="15">
        <v>967.37</v>
      </c>
      <c r="M97" s="64"/>
    </row>
    <row r="98" spans="1:13" x14ac:dyDescent="0.25">
      <c r="A98" s="4">
        <v>2</v>
      </c>
      <c r="B98" s="1" t="s">
        <v>48</v>
      </c>
      <c r="C98" s="54" t="s">
        <v>56</v>
      </c>
      <c r="D98" s="54" t="s">
        <v>73</v>
      </c>
      <c r="E98" s="1" t="s">
        <v>71</v>
      </c>
      <c r="F98" s="1">
        <v>182</v>
      </c>
      <c r="G98" s="11">
        <v>44385</v>
      </c>
      <c r="H98" s="12">
        <v>0</v>
      </c>
      <c r="I98" s="12">
        <v>4036.28</v>
      </c>
      <c r="J98" s="12">
        <v>0</v>
      </c>
      <c r="K98" s="12">
        <v>0</v>
      </c>
      <c r="L98" s="12">
        <v>4036.28</v>
      </c>
      <c r="M98" s="22"/>
    </row>
    <row r="99" spans="1:13" ht="15.75" thickBot="1" x14ac:dyDescent="0.3">
      <c r="A99" s="23">
        <v>3</v>
      </c>
      <c r="B99" s="32" t="s">
        <v>48</v>
      </c>
      <c r="C99" s="32" t="s">
        <v>56</v>
      </c>
      <c r="D99" s="32" t="s">
        <v>73</v>
      </c>
      <c r="E99" s="32" t="s">
        <v>146</v>
      </c>
      <c r="F99" s="32">
        <v>278</v>
      </c>
      <c r="G99" s="39">
        <v>44438</v>
      </c>
      <c r="H99" s="16">
        <v>0</v>
      </c>
      <c r="I99" s="16">
        <v>56.58</v>
      </c>
      <c r="J99" s="16">
        <v>0</v>
      </c>
      <c r="K99" s="16">
        <v>0</v>
      </c>
      <c r="L99" s="16">
        <v>56.58</v>
      </c>
      <c r="M99" s="65"/>
    </row>
    <row r="100" spans="1:13" ht="16.5" thickTop="1" thickBot="1" x14ac:dyDescent="0.3">
      <c r="A100" s="70" t="s">
        <v>49</v>
      </c>
      <c r="B100" s="71"/>
      <c r="C100" s="71"/>
      <c r="D100" s="71"/>
      <c r="E100" s="71"/>
      <c r="F100" s="71"/>
      <c r="G100" s="72"/>
      <c r="H100" s="18">
        <f>SUM(H97:H99)</f>
        <v>0</v>
      </c>
      <c r="I100" s="18">
        <f t="shared" ref="I100:L100" si="20">SUM(I97:I99)</f>
        <v>4092.86</v>
      </c>
      <c r="J100" s="18">
        <f t="shared" si="20"/>
        <v>967.37</v>
      </c>
      <c r="K100" s="18">
        <f t="shared" si="20"/>
        <v>0</v>
      </c>
      <c r="L100" s="18">
        <f t="shared" si="20"/>
        <v>5060.2300000000005</v>
      </c>
      <c r="M100" s="21">
        <f>L100*30%</f>
        <v>1518.0690000000002</v>
      </c>
    </row>
    <row r="101" spans="1:13" x14ac:dyDescent="0.25">
      <c r="A101" s="2">
        <v>1</v>
      </c>
      <c r="B101" s="3" t="s">
        <v>50</v>
      </c>
      <c r="C101" s="3" t="s">
        <v>56</v>
      </c>
      <c r="D101" s="3" t="s">
        <v>57</v>
      </c>
      <c r="E101" s="3" t="s">
        <v>72</v>
      </c>
      <c r="F101" s="3">
        <v>217</v>
      </c>
      <c r="G101" s="9">
        <v>44396</v>
      </c>
      <c r="H101" s="15">
        <v>0</v>
      </c>
      <c r="I101" s="15">
        <v>0</v>
      </c>
      <c r="J101" s="15">
        <v>15724.38</v>
      </c>
      <c r="K101" s="15">
        <v>0</v>
      </c>
      <c r="L101" s="15">
        <v>15724.38</v>
      </c>
      <c r="M101" s="64"/>
    </row>
    <row r="102" spans="1:13" x14ac:dyDescent="0.25">
      <c r="A102" s="4">
        <v>2</v>
      </c>
      <c r="B102" s="1" t="s">
        <v>50</v>
      </c>
      <c r="C102" s="1" t="s">
        <v>56</v>
      </c>
      <c r="D102" s="1" t="s">
        <v>73</v>
      </c>
      <c r="E102" s="1" t="s">
        <v>72</v>
      </c>
      <c r="F102" s="1">
        <v>181</v>
      </c>
      <c r="G102" s="11">
        <v>44385</v>
      </c>
      <c r="H102" s="12">
        <v>0</v>
      </c>
      <c r="I102" s="12">
        <v>3893.7</v>
      </c>
      <c r="J102" s="12">
        <v>0</v>
      </c>
      <c r="K102" s="12">
        <v>0</v>
      </c>
      <c r="L102" s="12">
        <v>3893.7</v>
      </c>
      <c r="M102" s="22"/>
    </row>
    <row r="103" spans="1:13" x14ac:dyDescent="0.25">
      <c r="A103" s="4">
        <v>3</v>
      </c>
      <c r="B103" s="1" t="s">
        <v>50</v>
      </c>
      <c r="C103" s="1" t="s">
        <v>56</v>
      </c>
      <c r="D103" s="1" t="s">
        <v>73</v>
      </c>
      <c r="E103" s="1" t="s">
        <v>85</v>
      </c>
      <c r="F103" s="1">
        <v>197</v>
      </c>
      <c r="G103" s="11">
        <v>44390</v>
      </c>
      <c r="H103" s="12">
        <v>0</v>
      </c>
      <c r="I103" s="12">
        <v>287</v>
      </c>
      <c r="J103" s="12">
        <v>0</v>
      </c>
      <c r="K103" s="12">
        <v>0</v>
      </c>
      <c r="L103" s="12">
        <v>287</v>
      </c>
      <c r="M103" s="22"/>
    </row>
    <row r="104" spans="1:13" ht="29.25" customHeight="1" thickBot="1" x14ac:dyDescent="0.3">
      <c r="A104" s="33">
        <v>4</v>
      </c>
      <c r="B104" s="34" t="s">
        <v>50</v>
      </c>
      <c r="C104" s="35" t="s">
        <v>126</v>
      </c>
      <c r="D104" s="34" t="s">
        <v>73</v>
      </c>
      <c r="E104" s="35" t="s">
        <v>157</v>
      </c>
      <c r="F104" s="34">
        <v>117</v>
      </c>
      <c r="G104" s="41">
        <v>41738</v>
      </c>
      <c r="H104" s="16">
        <v>0</v>
      </c>
      <c r="I104" s="16">
        <v>87.84</v>
      </c>
      <c r="J104" s="16">
        <v>0</v>
      </c>
      <c r="K104" s="16">
        <v>0</v>
      </c>
      <c r="L104" s="16">
        <v>87.84</v>
      </c>
      <c r="M104" s="65"/>
    </row>
    <row r="105" spans="1:13" ht="16.5" thickTop="1" thickBot="1" x14ac:dyDescent="0.3">
      <c r="A105" s="70" t="s">
        <v>51</v>
      </c>
      <c r="B105" s="71"/>
      <c r="C105" s="71"/>
      <c r="D105" s="71"/>
      <c r="E105" s="71"/>
      <c r="F105" s="71"/>
      <c r="G105" s="72"/>
      <c r="H105" s="18">
        <f>SUM(H101:H104)</f>
        <v>0</v>
      </c>
      <c r="I105" s="18">
        <f t="shared" ref="I105:L105" si="21">SUM(I101:I104)</f>
        <v>4268.54</v>
      </c>
      <c r="J105" s="18">
        <f t="shared" si="21"/>
        <v>15724.38</v>
      </c>
      <c r="K105" s="18">
        <f t="shared" si="21"/>
        <v>0</v>
      </c>
      <c r="L105" s="18">
        <f t="shared" si="21"/>
        <v>19992.919999999998</v>
      </c>
      <c r="M105" s="21">
        <f>L105*30%</f>
        <v>5997.8759999999993</v>
      </c>
    </row>
    <row r="106" spans="1:13" x14ac:dyDescent="0.25">
      <c r="A106" s="2">
        <v>1</v>
      </c>
      <c r="B106" s="6" t="s">
        <v>52</v>
      </c>
      <c r="C106" s="6" t="s">
        <v>56</v>
      </c>
      <c r="D106" s="6" t="s">
        <v>57</v>
      </c>
      <c r="E106" s="6" t="s">
        <v>67</v>
      </c>
      <c r="F106" s="6">
        <v>218</v>
      </c>
      <c r="G106" s="50">
        <v>44396</v>
      </c>
      <c r="H106" s="15">
        <v>0</v>
      </c>
      <c r="I106" s="15">
        <v>0</v>
      </c>
      <c r="J106" s="15">
        <v>3320</v>
      </c>
      <c r="K106" s="15">
        <v>0</v>
      </c>
      <c r="L106" s="15">
        <v>3320</v>
      </c>
      <c r="M106" s="64"/>
    </row>
    <row r="107" spans="1:13" ht="29.25" customHeight="1" x14ac:dyDescent="0.25">
      <c r="A107" s="7">
        <v>2</v>
      </c>
      <c r="B107" s="1" t="s">
        <v>52</v>
      </c>
      <c r="C107" s="13" t="s">
        <v>127</v>
      </c>
      <c r="D107" s="1" t="s">
        <v>73</v>
      </c>
      <c r="E107" s="13" t="s">
        <v>128</v>
      </c>
      <c r="F107" s="1">
        <v>322</v>
      </c>
      <c r="G107" s="1"/>
      <c r="H107" s="12">
        <v>0</v>
      </c>
      <c r="I107" s="12">
        <v>87.91</v>
      </c>
      <c r="J107" s="12">
        <v>0</v>
      </c>
      <c r="K107" s="12">
        <v>0</v>
      </c>
      <c r="L107" s="12">
        <v>87.91</v>
      </c>
      <c r="M107" s="22"/>
    </row>
    <row r="108" spans="1:13" ht="28.5" customHeight="1" x14ac:dyDescent="0.25">
      <c r="A108" s="4">
        <v>3</v>
      </c>
      <c r="B108" s="1" t="s">
        <v>52</v>
      </c>
      <c r="C108" s="13" t="s">
        <v>108</v>
      </c>
      <c r="D108" s="1" t="s">
        <v>73</v>
      </c>
      <c r="E108" s="13" t="s">
        <v>109</v>
      </c>
      <c r="F108" s="54">
        <v>436</v>
      </c>
      <c r="G108" s="68">
        <v>41270</v>
      </c>
      <c r="H108" s="12">
        <v>0</v>
      </c>
      <c r="I108" s="12">
        <v>45.68</v>
      </c>
      <c r="J108" s="12">
        <v>0</v>
      </c>
      <c r="K108" s="12">
        <v>0</v>
      </c>
      <c r="L108" s="12">
        <v>45.68</v>
      </c>
      <c r="M108" s="22"/>
    </row>
    <row r="109" spans="1:13" ht="32.25" customHeight="1" thickBot="1" x14ac:dyDescent="0.3">
      <c r="A109" s="31">
        <v>4</v>
      </c>
      <c r="B109" s="32" t="s">
        <v>52</v>
      </c>
      <c r="C109" s="36" t="s">
        <v>129</v>
      </c>
      <c r="D109" s="32" t="s">
        <v>73</v>
      </c>
      <c r="E109" s="36" t="s">
        <v>130</v>
      </c>
      <c r="F109" s="32">
        <v>117</v>
      </c>
      <c r="G109" s="39">
        <v>41738</v>
      </c>
      <c r="H109" s="16">
        <v>0</v>
      </c>
      <c r="I109" s="16">
        <v>41.76</v>
      </c>
      <c r="J109" s="16">
        <v>0</v>
      </c>
      <c r="K109" s="16">
        <v>0</v>
      </c>
      <c r="L109" s="16">
        <v>41.76</v>
      </c>
      <c r="M109" s="65"/>
    </row>
    <row r="110" spans="1:13" ht="16.5" thickTop="1" thickBot="1" x14ac:dyDescent="0.3">
      <c r="A110" s="70" t="s">
        <v>53</v>
      </c>
      <c r="B110" s="71"/>
      <c r="C110" s="71"/>
      <c r="D110" s="71"/>
      <c r="E110" s="71"/>
      <c r="F110" s="71"/>
      <c r="G110" s="72"/>
      <c r="H110" s="18">
        <f>SUM(H106:H109)</f>
        <v>0</v>
      </c>
      <c r="I110" s="18">
        <f t="shared" ref="I110:L110" si="22">SUM(I106:I109)</f>
        <v>175.35</v>
      </c>
      <c r="J110" s="18">
        <f t="shared" si="22"/>
        <v>3320</v>
      </c>
      <c r="K110" s="18">
        <f t="shared" si="22"/>
        <v>0</v>
      </c>
      <c r="L110" s="18">
        <f t="shared" si="22"/>
        <v>3495.35</v>
      </c>
      <c r="M110" s="21">
        <f>L110*30%</f>
        <v>1048.605</v>
      </c>
    </row>
    <row r="111" spans="1:13" x14ac:dyDescent="0.25">
      <c r="A111" s="7">
        <v>1</v>
      </c>
      <c r="B111" s="8" t="s">
        <v>54</v>
      </c>
      <c r="C111" s="8" t="s">
        <v>56</v>
      </c>
      <c r="D111" s="8" t="s">
        <v>57</v>
      </c>
      <c r="E111" s="8" t="s">
        <v>60</v>
      </c>
      <c r="F111" s="8">
        <v>184</v>
      </c>
      <c r="G111" s="10">
        <v>44389</v>
      </c>
      <c r="H111" s="17">
        <v>0</v>
      </c>
      <c r="I111" s="17">
        <v>0</v>
      </c>
      <c r="J111" s="17">
        <v>8145</v>
      </c>
      <c r="K111" s="17">
        <v>0</v>
      </c>
      <c r="L111" s="17">
        <v>8145</v>
      </c>
      <c r="M111" s="17"/>
    </row>
    <row r="112" spans="1:13" x14ac:dyDescent="0.25">
      <c r="A112" s="4">
        <v>2</v>
      </c>
      <c r="B112" s="1" t="s">
        <v>54</v>
      </c>
      <c r="C112" s="1" t="s">
        <v>56</v>
      </c>
      <c r="D112" s="1" t="s">
        <v>73</v>
      </c>
      <c r="E112" s="1" t="s">
        <v>60</v>
      </c>
      <c r="F112" s="1">
        <v>176</v>
      </c>
      <c r="G112" s="11">
        <v>44384</v>
      </c>
      <c r="H112" s="12">
        <v>0</v>
      </c>
      <c r="I112" s="12">
        <v>2566</v>
      </c>
      <c r="J112" s="12">
        <v>0</v>
      </c>
      <c r="K112" s="12">
        <v>0</v>
      </c>
      <c r="L112" s="12">
        <v>2566</v>
      </c>
      <c r="M112" s="12"/>
    </row>
    <row r="113" spans="1:13" ht="30.75" customHeight="1" thickBot="1" x14ac:dyDescent="0.3">
      <c r="A113" s="33">
        <v>3</v>
      </c>
      <c r="B113" s="34" t="s">
        <v>54</v>
      </c>
      <c r="C113" s="35" t="s">
        <v>131</v>
      </c>
      <c r="D113" s="34" t="s">
        <v>73</v>
      </c>
      <c r="E113" s="35" t="s">
        <v>132</v>
      </c>
      <c r="F113" s="35" t="s">
        <v>133</v>
      </c>
      <c r="G113" s="41">
        <v>43283</v>
      </c>
      <c r="H113" s="16">
        <v>0</v>
      </c>
      <c r="I113" s="16">
        <v>266.52</v>
      </c>
      <c r="J113" s="16">
        <v>0</v>
      </c>
      <c r="K113" s="16">
        <v>0</v>
      </c>
      <c r="L113" s="16">
        <v>266.52</v>
      </c>
      <c r="M113" s="16"/>
    </row>
    <row r="114" spans="1:13" ht="16.5" thickTop="1" thickBot="1" x14ac:dyDescent="0.3">
      <c r="A114" s="76" t="s">
        <v>55</v>
      </c>
      <c r="B114" s="77"/>
      <c r="C114" s="77"/>
      <c r="D114" s="77"/>
      <c r="E114" s="77"/>
      <c r="F114" s="77"/>
      <c r="G114" s="78"/>
      <c r="H114" s="19">
        <f>SUM(H111:H113)</f>
        <v>0</v>
      </c>
      <c r="I114" s="19">
        <f t="shared" ref="I114:L114" si="23">SUM(I111:I113)</f>
        <v>2832.52</v>
      </c>
      <c r="J114" s="19">
        <f t="shared" si="23"/>
        <v>8145</v>
      </c>
      <c r="K114" s="19">
        <f t="shared" si="23"/>
        <v>0</v>
      </c>
      <c r="L114" s="19">
        <f t="shared" si="23"/>
        <v>10977.52</v>
      </c>
      <c r="M114" s="19">
        <f>L114*30%</f>
        <v>3293.2559999999999</v>
      </c>
    </row>
    <row r="115" spans="1:13" ht="15.75" thickBot="1" x14ac:dyDescent="0.3">
      <c r="A115" s="79" t="s">
        <v>134</v>
      </c>
      <c r="B115" s="80"/>
      <c r="C115" s="80"/>
      <c r="D115" s="80"/>
      <c r="E115" s="80"/>
      <c r="F115" s="80"/>
      <c r="G115" s="81"/>
      <c r="H115" s="20">
        <f t="shared" ref="H115:M115" si="24">H10+H13+H23+H31+H38+H46+H51+H53+H60+H64+H67+H70+H73+H77+H87+H90+H96+H100+H105+H110+H114</f>
        <v>32219</v>
      </c>
      <c r="I115" s="20">
        <f t="shared" si="24"/>
        <v>69602.95</v>
      </c>
      <c r="J115" s="20">
        <f t="shared" si="24"/>
        <v>225529.56</v>
      </c>
      <c r="K115" s="20">
        <f t="shared" si="24"/>
        <v>0</v>
      </c>
      <c r="L115" s="20">
        <f t="shared" si="24"/>
        <v>327351.50999999995</v>
      </c>
      <c r="M115" s="20">
        <f t="shared" si="24"/>
        <v>98205.452999999994</v>
      </c>
    </row>
  </sheetData>
  <mergeCells count="26">
    <mergeCell ref="A114:G114"/>
    <mergeCell ref="A115:G115"/>
    <mergeCell ref="A87:G87"/>
    <mergeCell ref="A90:G90"/>
    <mergeCell ref="A96:G96"/>
    <mergeCell ref="A100:G100"/>
    <mergeCell ref="A105:G105"/>
    <mergeCell ref="A110:G110"/>
    <mergeCell ref="A77:G77"/>
    <mergeCell ref="A23:G23"/>
    <mergeCell ref="A31:G31"/>
    <mergeCell ref="A38:G38"/>
    <mergeCell ref="A46:G46"/>
    <mergeCell ref="A51:G51"/>
    <mergeCell ref="A53:G53"/>
    <mergeCell ref="A60:G60"/>
    <mergeCell ref="A64:G64"/>
    <mergeCell ref="A67:G67"/>
    <mergeCell ref="A70:G70"/>
    <mergeCell ref="A73:G73"/>
    <mergeCell ref="A13:G13"/>
    <mergeCell ref="A10:G10"/>
    <mergeCell ref="A2:M2"/>
    <mergeCell ref="A3:M3"/>
    <mergeCell ref="A4:M4"/>
    <mergeCell ref="H6:M6"/>
  </mergeCells>
  <pageMargins left="0.7" right="0.7" top="0.75" bottom="0.75" header="0.3" footer="0.3"/>
  <pageSetup paperSize="9" scale="69" fitToHeight="0" orientation="landscape" r:id="rId1"/>
  <rowBreaks count="1" manualBreakCount="1">
    <brk id="6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2</vt:i4>
      </vt:variant>
    </vt:vector>
  </HeadingPairs>
  <TitlesOfParts>
    <vt:vector size="2" baseType="lpstr">
      <vt:lpstr>spravka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2021-10-01T13:35:48Z</dcterms:modified>
</cp:coreProperties>
</file>