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620"/>
  </bookViews>
  <sheets>
    <sheet name="Лист1" sheetId="22" r:id="rId1"/>
  </sheets>
  <definedNames>
    <definedName name="_xlnm.Print_Area" localSheetId="0">Лист1!$A$1:$L$219</definedName>
  </definedNames>
  <calcPr calcId="162913"/>
</workbook>
</file>

<file path=xl/calcChain.xml><?xml version="1.0" encoding="utf-8"?>
<calcChain xmlns="http://schemas.openxmlformats.org/spreadsheetml/2006/main">
  <c r="J9" i="22" l="1"/>
  <c r="F9" i="22"/>
  <c r="D9" i="22"/>
  <c r="J51" i="22"/>
  <c r="F51" i="22"/>
  <c r="D51" i="22"/>
  <c r="J118" i="22"/>
  <c r="F118" i="22"/>
  <c r="D118" i="22"/>
  <c r="J137" i="22"/>
  <c r="F137" i="22"/>
  <c r="D137" i="22"/>
  <c r="F152" i="22"/>
  <c r="D152" i="22"/>
  <c r="H152" i="22"/>
  <c r="G152" i="22"/>
  <c r="J152" i="22"/>
  <c r="L9" i="22" l="1"/>
  <c r="L51" i="22"/>
  <c r="L100" i="22"/>
  <c r="L101" i="22"/>
  <c r="L102" i="22" l="1"/>
  <c r="F101" i="22" l="1"/>
  <c r="L96" i="22"/>
  <c r="F96" i="22"/>
</calcChain>
</file>

<file path=xl/sharedStrings.xml><?xml version="1.0" encoding="utf-8"?>
<sst xmlns="http://schemas.openxmlformats.org/spreadsheetml/2006/main" count="578" uniqueCount="264">
  <si>
    <t>Информация за наименованието, местонахождението и функционално предназначение на обектите за строителство и за основен ремонт, за ППР, за придобиване на ДМА, НДМА, земя и  капиталови трансфери</t>
  </si>
  <si>
    <t>Година начало - година край на изпълнение на обекта</t>
  </si>
  <si>
    <t>Сметна стойност</t>
  </si>
  <si>
    <t>Усвоено до края на предходната година</t>
  </si>
  <si>
    <t>Предоставени целеви субсидии и трансфери от държавния бюджет и трансфери от други бюджетни организации</t>
  </si>
  <si>
    <t>Преходен остатък  по бюджета с източник целеви субсидии и трансфери от държавния бюджет и от други бюджетни организации</t>
  </si>
  <si>
    <t>Собствени средства, вкл. преходен остатък</t>
  </si>
  <si>
    <t>Други източници за финансиране -(дарения, ПУДООС, заеми, други), вкл. преходен остатък</t>
  </si>
  <si>
    <t>Европейски средства, със съответното съфинансиране</t>
  </si>
  <si>
    <t>Уточнен план</t>
  </si>
  <si>
    <t>ОБЩО</t>
  </si>
  <si>
    <t>5100</t>
  </si>
  <si>
    <t>Основен ремонт на дълготрайни материални активи</t>
  </si>
  <si>
    <t>Функция 01</t>
  </si>
  <si>
    <t>Общи държавни служби</t>
  </si>
  <si>
    <t>инженеринг</t>
  </si>
  <si>
    <t>1122</t>
  </si>
  <si>
    <t>основен ремонт на покрив на ОА /инженеринг/, Разград</t>
  </si>
  <si>
    <t>2022-2023</t>
  </si>
  <si>
    <t>Функция 03</t>
  </si>
  <si>
    <t>Образование</t>
  </si>
  <si>
    <t>Обект</t>
  </si>
  <si>
    <t>3322</t>
  </si>
  <si>
    <t>основен ремонт на спортна площадка за ППМГ "акад.Н.Обрешков", СУ "Хр.Ботев" и Спортно училище, Разград</t>
  </si>
  <si>
    <t>основен ремонт на покрив на физкултурен салон на ОУ "Ив.С.Тургенев" гр.Разград, Разград</t>
  </si>
  <si>
    <t>2023-2023</t>
  </si>
  <si>
    <t>ППР</t>
  </si>
  <si>
    <t>3311</t>
  </si>
  <si>
    <t>основен ремонт на ДГ № 11 "Детелина", Разград</t>
  </si>
  <si>
    <t>Функция 06</t>
  </si>
  <si>
    <t>Жилищно строителство, благоустройство, комунално стопанство и опазване на околната среда</t>
  </si>
  <si>
    <t>6619</t>
  </si>
  <si>
    <t>Рехабилитация на Северен градски парк, Разград</t>
  </si>
  <si>
    <t>6603</t>
  </si>
  <si>
    <t>Реконструкция на улични водопроводи и сградни отклонения в югозападната част на град Разград, гр.Разград</t>
  </si>
  <si>
    <t>6606</t>
  </si>
  <si>
    <t>Основен ремонт на ул."Ивайло" в участъка от бул."Априлско въстание" до ул."Юмрукчал", Разград</t>
  </si>
  <si>
    <t>6604</t>
  </si>
  <si>
    <t>Въстановяване на Улично осветление /УО/ по  ул."Княз Борис" от кръстовището с ул."Добруджа" до ел.подстанция "Разград"-инженеринг, Разград</t>
  </si>
  <si>
    <t>Проектиране и подмяна на улично осветление в Община Разград, Разград</t>
  </si>
  <si>
    <t>Ремонт на бул."Априлско въстание" в участъка от ул."Пета" до ул."Перистър" и на бул."Странджа" от ул."Добруджа" до ул."Дунав", гр.Разград</t>
  </si>
  <si>
    <t>2021-2023</t>
  </si>
  <si>
    <t>изготвяне на технически проект за основен ремонт /рехабилитация на ул."Ивайло", Разград</t>
  </si>
  <si>
    <t>Инвестиционен проект за основен ремонт на ул. "Велес" в гр. Разград, Разград</t>
  </si>
  <si>
    <t>основен ремонт на пешеходен надлез над р."Бели Лом" гр.Разград (до ПГИ "Р.Шуман")-инженеринг, гр.Разград</t>
  </si>
  <si>
    <t>Функция 07</t>
  </si>
  <si>
    <t>Почивно дело, култура, религиозни дейности</t>
  </si>
  <si>
    <t>7759</t>
  </si>
  <si>
    <t>основен ремонт на Етнографски музей" по проект "Енергийна ефективност и реконструкция на сгради в сферата на културата и изкуството в община Разград", BG16RFOP001-1.023-0005-C01, Разград</t>
  </si>
  <si>
    <t>основен ремонт на Музикална школа по проект "Енергийна ефективност и реконструкция на сгради в сферата на културата и изкуството в община Разград", BG16RFOP001-1.023-0005-C01, Разград</t>
  </si>
  <si>
    <t>основен ремонт на РБ "Проф.Боян Пенев" по проект "Енергийна ефективност и реконструкция на сгради в сферата на културата и изкуството в община Разград", BG16RFOP001-1.023-0005-C01, Разград</t>
  </si>
  <si>
    <t>7738</t>
  </si>
  <si>
    <t>конструктивно укрепване на основи, подпорни стени и вертикална планировка на сграда "Музикален дом", Разград</t>
  </si>
  <si>
    <t>7714</t>
  </si>
  <si>
    <t>строително-монтажни работи за въвеждане на енергоспестяващи мерки и вътрешен ремонт на  СЗ"Абритус", Разград</t>
  </si>
  <si>
    <t>2022-2028</t>
  </si>
  <si>
    <t>Технически проект за обновяване и ремонт на колодрум в гр. Разград, гр. Разград</t>
  </si>
  <si>
    <t>Функция 08</t>
  </si>
  <si>
    <t>Икономически дейности и услуги</t>
  </si>
  <si>
    <t>8832</t>
  </si>
  <si>
    <t>Ремонт/ рехабилитация Път Raz 2110/ Raz 1113, о.п. Разград-Дянково/ ж.п. прелез Ясеновец - /III-205/ и упражняване на авторски надзор по време на строителството, Разград</t>
  </si>
  <si>
    <t>Проектиране на ремонт на път  RAZ3121 /II-49, Манастирско - Разград/ - Гробищен парк - депо СО, Разград</t>
  </si>
  <si>
    <t>Изготвяне на технически проект за ремонт/рехабилитация  път RAZ 2110 /регионално депо, Разград</t>
  </si>
  <si>
    <t>ОСИП на ремонт на път  RAZ3121 /II-49, Манастирско - Разград/ - Гробищен парк - депо СО, Разград</t>
  </si>
  <si>
    <t>изготвяне на технически проекти за ремонт/рехабилитация на път RAZ 2114/ с.Черковна, Разград</t>
  </si>
  <si>
    <t>Ремонт на общински път RAZ 1111/III-204 Разград-Благоево/-граница общ.(Разград-Попово)-Еленово-Дриново/III-204/-за с.Тръстика, Разград</t>
  </si>
  <si>
    <t>5200</t>
  </si>
  <si>
    <t>Придобиване на дълготрайни материални активи</t>
  </si>
  <si>
    <t>5201</t>
  </si>
  <si>
    <t>придобиване на компютри и хардуер</t>
  </si>
  <si>
    <t>компютърна техника за ОА, Разград</t>
  </si>
  <si>
    <t>1117</t>
  </si>
  <si>
    <t>скенер - ОА, Разград</t>
  </si>
  <si>
    <t>мултимедиен проектор - ОА, Разград</t>
  </si>
  <si>
    <t>мрежово оборудване (комутатори, защитна стена и др.) - ОА, гр. Разград</t>
  </si>
  <si>
    <t>5203</t>
  </si>
  <si>
    <t>придобиване на друго оборудване, машини и съоръжения</t>
  </si>
  <si>
    <t>Климатици за ОА- 2, Разград</t>
  </si>
  <si>
    <t>компютър - ДГ №8 "Райна Княгиня" гр.Разград, Разград</t>
  </si>
  <si>
    <t>3337</t>
  </si>
  <si>
    <t>Компютърни конфигурации за ЦПЛР-ЦРД, Разград</t>
  </si>
  <si>
    <t>3389</t>
  </si>
  <si>
    <t>компютърни конфигурации - Отдел "Образование и спорт", Разград</t>
  </si>
  <si>
    <t>компютърни конфигурации за отдел"Образование и спорт", Разград</t>
  </si>
  <si>
    <t>компютри - ОУ "Елин Пелин" с.Стражец, Разград</t>
  </si>
  <si>
    <t>система за видеонаблюдение - ОУ "В.Левски" гр.Разград, Разград</t>
  </si>
  <si>
    <t>климатични системи - ОУ "Н.Икономов" гр.Разград, Разград</t>
  </si>
  <si>
    <t>система за пропускателен режим - ОУ "Ив.С.Тургенев" гр.Разград, Разград</t>
  </si>
  <si>
    <t>система за видеонаблюдение - ДГ №11 "Детелина" /надграждане/, Разград</t>
  </si>
  <si>
    <t>помпа за отоплителна инсталация - ОУ "В.Левски"  гр.Разград, Разград</t>
  </si>
  <si>
    <t>Изграждане на съоръжение тип "Солна стая" в ДГ №11 "Детелина", гр. Разград</t>
  </si>
  <si>
    <t>5204</t>
  </si>
  <si>
    <t>придобиване на транспортни средства</t>
  </si>
  <si>
    <t>3336</t>
  </si>
  <si>
    <t>товарен хладилен автомобил за ОП УСХПД, гр.Разград</t>
  </si>
  <si>
    <t>5205</t>
  </si>
  <si>
    <t>придобиване на стопански инвентар</t>
  </si>
  <si>
    <t>картофобелачка за ОП "УСХПД", гр.Разград</t>
  </si>
  <si>
    <t>зеленчукорезачка за ОП "УСХПД", гр.Разград</t>
  </si>
  <si>
    <t>хладилник-фризери за ОП УСХПД, Разград</t>
  </si>
  <si>
    <t>бягаща пътека - ОУ "Отец Паисий" гр.Разград, Разград</t>
  </si>
  <si>
    <t>Газова печка за ОП "УСХПД", Разград</t>
  </si>
  <si>
    <t>Аспиратор - ДГ №11 "Детелина" гр.Разград, Разград</t>
  </si>
  <si>
    <t>Функция 04</t>
  </si>
  <si>
    <t>Здравеопазване</t>
  </si>
  <si>
    <t>4469</t>
  </si>
  <si>
    <t>компютърни конфигурации - ОБСНВ, Разград</t>
  </si>
  <si>
    <t>4431</t>
  </si>
  <si>
    <t>Климатик за ДЯ "Слънчево детство", Разград</t>
  </si>
  <si>
    <t>Циркулационна помпа за ДЯ "Слънчево детство", Разград</t>
  </si>
  <si>
    <t>Тента/сенник тип "Палилерия" с 4 подпорни пилона/ за детска площадка за ДЯ "Слънчево детство", Разград</t>
  </si>
  <si>
    <t>Сенник за вътрешен двор тип "Пергола" за ДЯ "Звездици", Разград</t>
  </si>
  <si>
    <t>Професионална месомелачка за ДЯ "Звездици", Разград</t>
  </si>
  <si>
    <t>Хладилник-фризер за кухнята на ДЯ "Звездици", Разград</t>
  </si>
  <si>
    <t>5219</t>
  </si>
  <si>
    <t>придобиване на други ДМА</t>
  </si>
  <si>
    <t>Полагане на ударопоглъщаща настилка във вътрешния двор на ДЯ "Слънчево детство", Разград</t>
  </si>
  <si>
    <t>Функция 05</t>
  </si>
  <si>
    <t>Социално осигуряване, подпомагане и грижи</t>
  </si>
  <si>
    <t>5589</t>
  </si>
  <si>
    <t>компютърна конфигурация за отдел "Социални услуги и здравеопазване", Разград</t>
  </si>
  <si>
    <t>5540</t>
  </si>
  <si>
    <t>компютърни конфигурации - Отдел "Социални услуги и здравеопазване", Разград</t>
  </si>
  <si>
    <t>5202</t>
  </si>
  <si>
    <t>придобиване на сгради</t>
  </si>
  <si>
    <t>сграда чрез изграждане</t>
  </si>
  <si>
    <t>изграждане на социални жилища (4 триетажни жилищни сгради) за настаняване на малцинствени и социално слаби групи в кв. "Орел",отговарящи на съвременните хигиенни изисквания по проект"Изграждане на социални жилища за настаняване на малцинствени и социално слаби групи"  - BG16RFOP001-1.023-0003-C01, гр.Разград</t>
  </si>
  <si>
    <t>2018-2023</t>
  </si>
  <si>
    <t>5526</t>
  </si>
  <si>
    <t>климатик за ЦОП - Отдел "Социални услуги и здравеопазване", Разград</t>
  </si>
  <si>
    <t>5530</t>
  </si>
  <si>
    <t>климатик за ЦНСТ ДБУ, Разград</t>
  </si>
  <si>
    <t>5524</t>
  </si>
  <si>
    <t>лекотоварен автомобил за ДСП, Разград</t>
  </si>
  <si>
    <t>лек автомобил ЦНСТ ДБУ, Разград</t>
  </si>
  <si>
    <t>изграждане на кухни в социални жилища (4 триетажни жилищни сгради) за настаняване на малцинствени и социално слаби групи в кв. "Орел", отговарящи на съвременните хигиенни изисквания по проект"Изграждане на социални жилища за настаняване на малцинствени и социално слаби групи"  - BG16RFOP001-1.023-0003-C01, гр.Разград</t>
  </si>
  <si>
    <t>5541</t>
  </si>
  <si>
    <t>перална машина - ДПЛД, Разград</t>
  </si>
  <si>
    <t>сушилна машина - ДПЛД, Разград</t>
  </si>
  <si>
    <t>професионална пералня - ЦНСТ ДМУ, Разград</t>
  </si>
  <si>
    <t>професионална пералня - ЦНСТ ПР, Разград</t>
  </si>
  <si>
    <t>5554</t>
  </si>
  <si>
    <t>перална машина - ЗЖУИ, Разград</t>
  </si>
  <si>
    <t>5525</t>
  </si>
  <si>
    <t>фургон за пенсионерски клуб в с. Дянково, с. Дянково</t>
  </si>
  <si>
    <t>6622</t>
  </si>
  <si>
    <t>компютър за ОП"Паркстрой", Разград</t>
  </si>
  <si>
    <t>6627</t>
  </si>
  <si>
    <t>компостираща инсталация и инсталация за предварително третиране на битови отпадъци за поземлен имот с идентификатор 61710.19.278 в землището на град Разград по проект „Проектиране и изграждане на компостираща инсталация и инсталация за предварително третиране на битови отпадъци за общините от РСУО Разград“ - BG16M1OP002-2.002-0006-C03, гр.Разград</t>
  </si>
  <si>
    <t>2017-2023</t>
  </si>
  <si>
    <t>Светофар на кръстовището на бул.."Априлско въстание" и ул."Странджа", Разград</t>
  </si>
  <si>
    <t>Климатици за ОП "Паркстрой" - 2 бр., Разград</t>
  </si>
  <si>
    <t>мобилно оборудване - контейнери по проект „Проектиране и изграждане на компостираща инсталация и инсталация за предварително третиране на битови отпадъци за общините от РСУО Разград“ - BG16M1OP002-2.002-0006-C04, Разград</t>
  </si>
  <si>
    <t>6623</t>
  </si>
  <si>
    <t>косачки за кметства, Разград</t>
  </si>
  <si>
    <t>изграждане на трета клетка на обект "Регионално депо за неопасни отпадъци за общините Разград, Лозница, Исперих, Завет, Кубрат, Самуил и Цар Калоян", гр.Разград</t>
  </si>
  <si>
    <t>6621</t>
  </si>
  <si>
    <t>система от мобилни сензори за измерване на количеството на атмосферния въздух в гр.Разград, позволяваща визуализация и съхранение на данните, гр.Разград</t>
  </si>
  <si>
    <t>2020-2023</t>
  </si>
  <si>
    <t>газов котел - ОП "Паркстрой", Разград</t>
  </si>
  <si>
    <t>лекотоварен автомобил за ОП"Паркстрой", Разград</t>
  </si>
  <si>
    <t>Автомобил за ОП "Паркстрой", Разград</t>
  </si>
  <si>
    <t>мобилно оборудване - ремарке по проект „Проектиране и изграждане на компостираща инсталация и инсталация за предварително третиране на битови отпадъци за общините от РСУО Разград“ - BG16M1OP002-2.002-0006-C04, Разград</t>
  </si>
  <si>
    <t>специализиран камион за транспортиране на разделно събирани отпадъци по проект „Проектиране и изграждане на компостираща инсталация и инсталация за предварително третиране на битови отпадъци за общините от РСУО Разград“ - BG16M1OP002-2.002-0006-C03, гр.Разград</t>
  </si>
  <si>
    <t>косачки за ОП "Паркстрой", Разград</t>
  </si>
  <si>
    <t>5206</t>
  </si>
  <si>
    <t>изграждане на инфраструктурни обекти</t>
  </si>
  <si>
    <t>изграждане на канализации в кв.702,703,704,705,706, Разград</t>
  </si>
  <si>
    <t>Спортна площадка на открито и кът за отдих, с.Раковски, с.Раковски</t>
  </si>
  <si>
    <t>Спортна площадка за стрийт фитнес, с.Осенец, с.Осенец</t>
  </si>
  <si>
    <t>изграждане на зелен кът за отдих с.Пороище, с.Пороище</t>
  </si>
  <si>
    <t>Изграждане на улично осветление по Търговишко шосе, Разград</t>
  </si>
  <si>
    <t>изграждане на канализация за повърхностни води в с.Дянково, Разград</t>
  </si>
  <si>
    <t>Инвестиционен проект - фаза работна: "Доизграждане на съществуващата велоалея по бул."Априлско въстание", от ул."Бузлуджа" до кръстовището с бул."България" и от ул."Странджа" до ул."Перистър", Разград</t>
  </si>
  <si>
    <t>Спортна площадка на открито и кът за отдих с.Липник, с.Липник</t>
  </si>
  <si>
    <t>2023-2024</t>
  </si>
  <si>
    <t>Доставка и монтаж на автобусна спирка за с. Киченица, с.Киченица</t>
  </si>
  <si>
    <t>Изграждане на детска площадка в Северен градски парк, Разград</t>
  </si>
  <si>
    <t>Изграждане на площадка за стрийт фитнес в Северен градски парк, Разград</t>
  </si>
  <si>
    <t>Изграждане на детска площадка за игра на деца от 3 до 12 г. в жк."Орел", Разград</t>
  </si>
  <si>
    <t>изграждане на кът за отдих и игри в Кметство Дянково, с.Дянково</t>
  </si>
  <si>
    <t>Проектиране на канализации в кв.702,703,704,705 и 706, гр.Разград</t>
  </si>
  <si>
    <t>проектиране на подход към вход на блок № 6 в жк"Орел", Разград</t>
  </si>
  <si>
    <t>проектиране на улични водопроводи на ул."Витоша" и ул."Сан Стефано", Разград</t>
  </si>
  <si>
    <t>Проектиране ул."Дунав" в участъка от ул."Паркова" до ул."Св.Климент" гр.Разград, гр.Разград</t>
  </si>
  <si>
    <t>Инвестиционен проект за изграждане на алейно осветление в западната част на ж.к. "Орел", Разград</t>
  </si>
  <si>
    <t>проектиране на канализация на ул."Граф.Игнатиев", Разград</t>
  </si>
  <si>
    <t>инвестиционен проект за продължение на ул."Дунав" от ул."Свети Климент" до кръстовището на бул."България" и бул."Априлско въстание", Разград</t>
  </si>
  <si>
    <t>инвестиционен проект за изграждане на кръгово кръстовище на бул."Априлско въстание" и ул."Перистър", Разград</t>
  </si>
  <si>
    <t>изготвяне на инвестиционен проект за ремонт и доизграждане коритото на река"Бели Лом", Разград</t>
  </si>
  <si>
    <t>Вертикална планировка на улици в кв. 702, 703, 704, 705 и 706 (ограничени от съществуващите улици "Добруджа", "Черна", "Тутракан", "Княз Борис" , "Силистра" и "Ропотамо") в гр. Разград, гр. Разград</t>
  </si>
  <si>
    <t>7745</t>
  </si>
  <si>
    <t>компютърна конфигурация за ОП"Обреден дом", Разград</t>
  </si>
  <si>
    <t>7746</t>
  </si>
  <si>
    <t>Компютърна техника за Зоокът гр. Разград, Разград</t>
  </si>
  <si>
    <t>7739</t>
  </si>
  <si>
    <t>Компютърна техника за РИМ - гр. Разград, Разград</t>
  </si>
  <si>
    <t>7737</t>
  </si>
  <si>
    <t>климатик - Капански ансамбъл, Разград</t>
  </si>
  <si>
    <t>Моторни бензинови коси - 2 бр. и моторна метла - листосъбирач - 1 бр. - ОП "Обреден дом", Разград</t>
  </si>
  <si>
    <t>7741</t>
  </si>
  <si>
    <t>Смесителни пултове (подкастов, аудио-цифров), Разград</t>
  </si>
  <si>
    <t>преносимо устройство за аудио и видео, Разград</t>
  </si>
  <si>
    <t>климатици - ОП "Обреден дом", Разград</t>
  </si>
  <si>
    <t>Изграждане на пешеходни алеи в Нов гробищен парк - Разград, Разград</t>
  </si>
  <si>
    <t>Проектиране и изграждане на водопроводна мрежа в Нов гробищен парк - инженеринг, Разград</t>
  </si>
  <si>
    <t>8866</t>
  </si>
  <si>
    <t>Преносим компютър за ОП "Общински пазари" гр. Разград, Разград</t>
  </si>
  <si>
    <t>8898</t>
  </si>
  <si>
    <t>Сървър към центъра за видеонаблюдение  в Община Разград, Разград</t>
  </si>
  <si>
    <t>8829</t>
  </si>
  <si>
    <t>газова уредба за ОП "Разградлес", Разград</t>
  </si>
  <si>
    <t>Бензино-моторни триони за ОП "Разградлес" гр. Разград, Разград</t>
  </si>
  <si>
    <t>Подемник за ремонт на автомобили за ОП "Разградлес" гр. Разград, Разград</t>
  </si>
  <si>
    <t>8878</t>
  </si>
  <si>
    <t>система за видеонаблюдение в Приют за бездомни животни и скитащи кучета, Разград</t>
  </si>
  <si>
    <t>лек автомобил - ОП "Разградлес", Разград</t>
  </si>
  <si>
    <t>8831</t>
  </si>
  <si>
    <t>Лек автомобил /електрически/ за отдел "Опазване на обществения ред" и синя зона, гр. Разград</t>
  </si>
  <si>
    <t>Хладилни витрини - 2 бр., Разград</t>
  </si>
  <si>
    <t>Изграждане на видеоцентър, Разград</t>
  </si>
  <si>
    <t>изграждане на магазини на ул."Омуртаг" за ОП"Общински пазари"-инженеринг, гр.Разград</t>
  </si>
  <si>
    <t>8897</t>
  </si>
  <si>
    <t>инвестиционене концепция за изграждане на водородна индустриална зона - Разград, в рамките на договор по инициативата Европейско градско управление /EUSF/, Разград</t>
  </si>
  <si>
    <t>5300</t>
  </si>
  <si>
    <t>Придобиване на нематериални дълготрайни активи</t>
  </si>
  <si>
    <t>5301</t>
  </si>
  <si>
    <t>придобиване на програмни продукти и лицензи за програмни продукти</t>
  </si>
  <si>
    <t>лиценз антивирусна защита, Разград</t>
  </si>
  <si>
    <t>5309</t>
  </si>
  <si>
    <t>придобиване на други нематериални дълготрайни активи</t>
  </si>
  <si>
    <t>генерален план за организация на движението в гр.Разград, Разград</t>
  </si>
  <si>
    <t>ОУП на гр.Разград, Разград</t>
  </si>
  <si>
    <t>ОУП на община Разград, гр.Разград</t>
  </si>
  <si>
    <t>2014-2023</t>
  </si>
  <si>
    <t>ПУП за нова зона на ОП"Бизнес зона"Перистър" /бивша жандармерия/, Разград</t>
  </si>
  <si>
    <t>горскостопански план за ОГТ 2021-2030 г. за ОП"Разградлес", гр.Разград</t>
  </si>
  <si>
    <t>5400</t>
  </si>
  <si>
    <t>Придобиване на земя</t>
  </si>
  <si>
    <t>6601</t>
  </si>
  <si>
    <t>Отчуждаване на имоти - закупуване на земя, Разград</t>
  </si>
  <si>
    <t>5500</t>
  </si>
  <si>
    <t>Капиталови трансфери</t>
  </si>
  <si>
    <t>6100</t>
  </si>
  <si>
    <t>Трансфери между бюджети (нето)</t>
  </si>
  <si>
    <t>7400</t>
  </si>
  <si>
    <t>Получени/предоставени временни безлихвени заеми от/за ЦБ (нето)</t>
  </si>
  <si>
    <t>8300</t>
  </si>
  <si>
    <t>Заеми от банки и други лица в страната - нето (+/-)</t>
  </si>
  <si>
    <t>9300</t>
  </si>
  <si>
    <t>Друго финансиране - нето(+/-)</t>
  </si>
  <si>
    <t>ПЛАН ЗА ФИНАНСИРАНЕ НА КАПИТАЛОВИТЕ РАЗХОДИ НА ОБЩИНА РАЗГРАД</t>
  </si>
  <si>
    <t>за 2023 г.</t>
  </si>
  <si>
    <t>§§</t>
  </si>
  <si>
    <t>в т.ч.:</t>
  </si>
  <si>
    <t>7а</t>
  </si>
  <si>
    <t>Уточнен план   /к.6 = к.7 + к.8+ к.9+ к.10 + к.11/</t>
  </si>
  <si>
    <t>Приложение № 5</t>
  </si>
  <si>
    <t>в т.ч. от                    ЦСКР</t>
  </si>
  <si>
    <t>Идеен проект за изграждане на велоалея Разград-Гецово</t>
  </si>
  <si>
    <t>Проектиране на улица , определена от осова точка 165, осова точка 164, осова точка 166, осова точка 167 и осова точка 3, разположена между квартал 2, квартал 70 и квартал 71 по плана на с.Гецово, одобрен със Заповед № 437 от 1995 г. на Кмета на Община Разград</t>
  </si>
  <si>
    <t>Проектиране на вертикална планировка и благоустрояване на вътрешно квартално пространство, находящо се между блоковете, разположени по  ул. "Анани Явашов" 21,23 и бул."Княз Борис" 33, 35, 39, Разград</t>
  </si>
  <si>
    <t>ОСИП: Вертикална планировка и благоустрояване на вътрешно квартално пространство, находящо се между блоковете, разположени по  ул. "Анани Явашов" 21,23 и бул."Княз Борис" 33, 35, 39, Разград</t>
  </si>
  <si>
    <t>Изготвяне на комплексен проект за инвестиционна инициатива /ПУП-ПРЗ; инвестиционен проект-фаза идеен проект/ за благоустрояване и социализация на крайречната зона на река „Бели лом“ в участъка от моста на ул."Пета" до моста на изхода за гр.Шумен, територията на „Източен младежки парк“ и изграждане на исторически парк, посветен на културното наследство на гр.Разград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</si>
</sst>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#\ ###\ ###\ ##0"/>
  </numFmts>
  <fonts count="7" x14ac:knownFonts="1">
    <font>
      <sz val="11"/>
      <color indexed="8"/>
      <name val="Calibri"/>
      <family val="2"/>
      <scheme val="minor"/>
    </font>
    <font>
      <b/>
      <sz val="11"/>
      <name val="Calibri"/>
    </font>
    <font>
      <sz val="11"/>
      <color theme="0"/>
      <name val="Calibri"/>
      <family val="2"/>
      <charset val="204"/>
      <scheme val="minor"/>
    </font>
    <font>
      <b/>
      <sz val="11"/>
      <name val="Calibri"/>
      <family val="2"/>
      <charset val="204"/>
    </font>
    <font>
      <b/>
      <sz val="11"/>
      <color theme="0"/>
      <name val="Calibri"/>
      <family val="2"/>
      <charset val="204"/>
    </font>
    <font>
      <b/>
      <sz val="10"/>
      <color indexed="8"/>
      <name val="Calibri"/>
      <family val="2"/>
      <charset val="204"/>
      <scheme val="minor"/>
    </font>
    <font>
      <b/>
      <sz val="14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wrapText="1"/>
    </xf>
    <xf numFmtId="0" fontId="0" fillId="2" borderId="0" xfId="0" applyFill="1"/>
    <xf numFmtId="164" fontId="4" fillId="2" borderId="0" xfId="0" applyNumberFormat="1" applyFont="1" applyFill="1" applyBorder="1" applyAlignment="1">
      <alignment wrapText="1"/>
    </xf>
    <xf numFmtId="0" fontId="2" fillId="2" borderId="0" xfId="0" applyFont="1" applyFill="1" applyBorder="1"/>
    <xf numFmtId="0" fontId="5" fillId="2" borderId="0" xfId="0" applyFont="1" applyFill="1" applyAlignment="1">
      <alignment horizontal="right"/>
    </xf>
    <xf numFmtId="0" fontId="1" fillId="2" borderId="2" xfId="0" applyFont="1" applyFill="1" applyBorder="1" applyAlignment="1">
      <alignment horizontal="center" vertical="center" wrapText="1"/>
    </xf>
    <xf numFmtId="164" fontId="0" fillId="2" borderId="1" xfId="0" applyNumberFormat="1" applyFill="1" applyBorder="1"/>
    <xf numFmtId="0" fontId="0" fillId="2" borderId="1" xfId="0" applyFill="1" applyBorder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4"/>
  <sheetViews>
    <sheetView tabSelected="1" topLeftCell="A165" zoomScaleNormal="100" workbookViewId="0">
      <selection activeCell="B166" sqref="B166"/>
    </sheetView>
  </sheetViews>
  <sheetFormatPr defaultRowHeight="15" x14ac:dyDescent="0.25"/>
  <cols>
    <col min="1" max="1" width="11.7109375" style="3" customWidth="1" collapsed="1"/>
    <col min="2" max="2" width="31.28515625" style="3" customWidth="1" collapsed="1"/>
    <col min="3" max="3" width="12.140625" style="3" customWidth="1" collapsed="1"/>
    <col min="4" max="4" width="12.42578125" style="3" customWidth="1" collapsed="1"/>
    <col min="5" max="5" width="10.5703125" style="3" customWidth="1" collapsed="1"/>
    <col min="6" max="6" width="12.42578125" style="3" customWidth="1" collapsed="1"/>
    <col min="7" max="7" width="10.140625" style="3" customWidth="1"/>
    <col min="8" max="8" width="10.28515625" style="3" customWidth="1"/>
    <col min="9" max="9" width="16.42578125" style="3" customWidth="1"/>
    <col min="10" max="10" width="10.5703125" style="3" bestFit="1" customWidth="1"/>
    <col min="11" max="11" width="13.28515625" style="3" customWidth="1"/>
    <col min="12" max="12" width="15.140625" style="3" customWidth="1"/>
    <col min="13" max="16384" width="9.140625" style="3"/>
  </cols>
  <sheetData>
    <row r="1" spans="1:12" x14ac:dyDescent="0.25">
      <c r="L1" s="6" t="s">
        <v>257</v>
      </c>
    </row>
    <row r="2" spans="1:12" ht="17.45" customHeight="1" x14ac:dyDescent="0.25">
      <c r="A2" s="13" t="s">
        <v>251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</row>
    <row r="3" spans="1:12" ht="17.45" customHeight="1" thickBot="1" x14ac:dyDescent="0.3">
      <c r="A3" s="14" t="s">
        <v>252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</row>
    <row r="4" spans="1:12" ht="15.75" customHeight="1" thickBot="1" x14ac:dyDescent="0.3">
      <c r="A4" s="15" t="s">
        <v>253</v>
      </c>
      <c r="B4" s="15" t="s">
        <v>0</v>
      </c>
      <c r="C4" s="15" t="s">
        <v>1</v>
      </c>
      <c r="D4" s="15" t="s">
        <v>2</v>
      </c>
      <c r="E4" s="15" t="s">
        <v>3</v>
      </c>
      <c r="F4" s="15" t="s">
        <v>256</v>
      </c>
      <c r="G4" s="15" t="s">
        <v>254</v>
      </c>
      <c r="H4" s="15"/>
      <c r="I4" s="15"/>
      <c r="J4" s="15"/>
      <c r="K4" s="15"/>
      <c r="L4" s="15"/>
    </row>
    <row r="5" spans="1:12" ht="0.2" customHeight="1" thickBo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12" ht="150.75" customHeight="1" thickBot="1" x14ac:dyDescent="0.3">
      <c r="A6" s="15"/>
      <c r="B6" s="15"/>
      <c r="C6" s="15"/>
      <c r="D6" s="15"/>
      <c r="E6" s="15"/>
      <c r="F6" s="15"/>
      <c r="G6" s="11" t="s">
        <v>4</v>
      </c>
      <c r="H6" s="12"/>
      <c r="I6" s="7" t="s">
        <v>5</v>
      </c>
      <c r="J6" s="1" t="s">
        <v>6</v>
      </c>
      <c r="K6" s="7" t="s">
        <v>7</v>
      </c>
      <c r="L6" s="1" t="s">
        <v>8</v>
      </c>
    </row>
    <row r="7" spans="1:12" ht="39" customHeight="1" thickBot="1" x14ac:dyDescent="0.3">
      <c r="A7" s="15"/>
      <c r="B7" s="15"/>
      <c r="C7" s="15"/>
      <c r="D7" s="15"/>
      <c r="E7" s="15"/>
      <c r="F7" s="15"/>
      <c r="G7" s="1" t="s">
        <v>9</v>
      </c>
      <c r="H7" s="10" t="s">
        <v>258</v>
      </c>
      <c r="I7" s="1" t="s">
        <v>9</v>
      </c>
      <c r="J7" s="1" t="s">
        <v>9</v>
      </c>
      <c r="K7" s="1" t="s">
        <v>9</v>
      </c>
      <c r="L7" s="1" t="s">
        <v>9</v>
      </c>
    </row>
    <row r="8" spans="1:12" ht="15.75" thickBot="1" x14ac:dyDescent="0.3">
      <c r="A8" s="1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  <c r="G8" s="1">
        <v>7</v>
      </c>
      <c r="H8" s="1" t="s">
        <v>255</v>
      </c>
      <c r="I8" s="1">
        <v>8</v>
      </c>
      <c r="J8" s="1">
        <v>9</v>
      </c>
      <c r="K8" s="1">
        <v>10</v>
      </c>
      <c r="L8" s="1">
        <v>11</v>
      </c>
    </row>
    <row r="9" spans="1:12" ht="15.75" thickBot="1" x14ac:dyDescent="0.3">
      <c r="A9" s="2"/>
      <c r="B9" s="2" t="s">
        <v>10</v>
      </c>
      <c r="C9" s="2"/>
      <c r="D9" s="2">
        <f>33122242+15000</f>
        <v>33137242</v>
      </c>
      <c r="E9" s="2">
        <v>10296129</v>
      </c>
      <c r="F9" s="2">
        <f>16613301+1684198+15000</f>
        <v>18312499</v>
      </c>
      <c r="G9" s="2">
        <v>2232304</v>
      </c>
      <c r="H9" s="2">
        <v>2160000</v>
      </c>
      <c r="I9" s="2">
        <v>3771363</v>
      </c>
      <c r="J9" s="2">
        <f>924647+163600+15000</f>
        <v>1103247</v>
      </c>
      <c r="K9" s="2">
        <v>644522</v>
      </c>
      <c r="L9" s="2">
        <f>9040465+1684198-163600</f>
        <v>10561063</v>
      </c>
    </row>
    <row r="10" spans="1:12" ht="45.75" thickBot="1" x14ac:dyDescent="0.3">
      <c r="A10" s="2" t="s">
        <v>11</v>
      </c>
      <c r="B10" s="2" t="s">
        <v>12</v>
      </c>
      <c r="C10" s="2"/>
      <c r="D10" s="2">
        <v>8988791</v>
      </c>
      <c r="E10" s="2">
        <v>2981703</v>
      </c>
      <c r="F10" s="2">
        <v>5236026</v>
      </c>
      <c r="G10" s="2">
        <v>1531156</v>
      </c>
      <c r="H10" s="2">
        <v>1486700</v>
      </c>
      <c r="I10" s="2">
        <v>2966034</v>
      </c>
      <c r="J10" s="2">
        <v>281418</v>
      </c>
      <c r="K10" s="2">
        <v>0</v>
      </c>
      <c r="L10" s="2">
        <v>457418</v>
      </c>
    </row>
    <row r="11" spans="1:12" ht="15.75" thickBot="1" x14ac:dyDescent="0.3">
      <c r="A11" s="2" t="s">
        <v>13</v>
      </c>
      <c r="B11" s="2" t="s">
        <v>14</v>
      </c>
      <c r="C11" s="2"/>
      <c r="D11" s="2">
        <v>145000</v>
      </c>
      <c r="E11" s="2">
        <v>10200</v>
      </c>
      <c r="F11" s="2">
        <v>134760</v>
      </c>
      <c r="G11" s="2">
        <v>0</v>
      </c>
      <c r="H11" s="2">
        <v>0</v>
      </c>
      <c r="I11" s="2">
        <v>134760</v>
      </c>
      <c r="J11" s="2">
        <v>0</v>
      </c>
      <c r="K11" s="2">
        <v>0</v>
      </c>
      <c r="L11" s="2">
        <v>0</v>
      </c>
    </row>
    <row r="12" spans="1:12" ht="15.75" thickBot="1" x14ac:dyDescent="0.3">
      <c r="A12" s="2"/>
      <c r="B12" s="2" t="s">
        <v>15</v>
      </c>
      <c r="C12" s="2"/>
      <c r="D12" s="2">
        <v>145000</v>
      </c>
      <c r="E12" s="2">
        <v>10200</v>
      </c>
      <c r="F12" s="2">
        <v>134760</v>
      </c>
      <c r="G12" s="2">
        <v>0</v>
      </c>
      <c r="H12" s="2">
        <v>0</v>
      </c>
      <c r="I12" s="2">
        <v>134760</v>
      </c>
      <c r="J12" s="2">
        <v>0</v>
      </c>
      <c r="K12" s="2">
        <v>0</v>
      </c>
      <c r="L12" s="2">
        <v>0</v>
      </c>
    </row>
    <row r="13" spans="1:12" ht="30.75" thickBot="1" x14ac:dyDescent="0.3">
      <c r="A13" s="8" t="s">
        <v>16</v>
      </c>
      <c r="B13" s="9" t="s">
        <v>17</v>
      </c>
      <c r="C13" s="8" t="s">
        <v>18</v>
      </c>
      <c r="D13" s="8">
        <v>145000</v>
      </c>
      <c r="E13" s="8">
        <v>10200</v>
      </c>
      <c r="F13" s="8">
        <v>134760</v>
      </c>
      <c r="G13" s="8">
        <v>0</v>
      </c>
      <c r="H13" s="8">
        <v>0</v>
      </c>
      <c r="I13" s="8">
        <v>134760</v>
      </c>
      <c r="J13" s="8">
        <v>0</v>
      </c>
      <c r="K13" s="8">
        <v>0</v>
      </c>
      <c r="L13" s="8">
        <v>0</v>
      </c>
    </row>
    <row r="14" spans="1:12" ht="15.75" thickBot="1" x14ac:dyDescent="0.3">
      <c r="A14" s="2" t="s">
        <v>19</v>
      </c>
      <c r="B14" s="2" t="s">
        <v>20</v>
      </c>
      <c r="C14" s="2"/>
      <c r="D14" s="2">
        <v>215539</v>
      </c>
      <c r="E14" s="2">
        <v>0</v>
      </c>
      <c r="F14" s="2">
        <v>215539</v>
      </c>
      <c r="G14" s="2">
        <v>44456</v>
      </c>
      <c r="H14" s="2">
        <v>0</v>
      </c>
      <c r="I14" s="2">
        <v>165083</v>
      </c>
      <c r="J14" s="2">
        <v>6000</v>
      </c>
      <c r="K14" s="2">
        <v>0</v>
      </c>
      <c r="L14" s="2">
        <v>0</v>
      </c>
    </row>
    <row r="15" spans="1:12" ht="15.75" thickBot="1" x14ac:dyDescent="0.3">
      <c r="A15" s="2"/>
      <c r="B15" s="2" t="s">
        <v>21</v>
      </c>
      <c r="C15" s="2"/>
      <c r="D15" s="2">
        <v>209539</v>
      </c>
      <c r="E15" s="2">
        <v>0</v>
      </c>
      <c r="F15" s="2">
        <v>209539</v>
      </c>
      <c r="G15" s="2">
        <v>44456</v>
      </c>
      <c r="H15" s="2">
        <v>0</v>
      </c>
      <c r="I15" s="2">
        <v>165083</v>
      </c>
      <c r="J15" s="2">
        <v>0</v>
      </c>
      <c r="K15" s="2">
        <v>0</v>
      </c>
      <c r="L15" s="2">
        <v>0</v>
      </c>
    </row>
    <row r="16" spans="1:12" ht="75.75" thickBot="1" x14ac:dyDescent="0.3">
      <c r="A16" s="8" t="s">
        <v>22</v>
      </c>
      <c r="B16" s="9" t="s">
        <v>23</v>
      </c>
      <c r="C16" s="8" t="s">
        <v>18</v>
      </c>
      <c r="D16" s="8">
        <v>165083</v>
      </c>
      <c r="E16" s="8">
        <v>0</v>
      </c>
      <c r="F16" s="8">
        <v>165083</v>
      </c>
      <c r="G16" s="8">
        <v>0</v>
      </c>
      <c r="H16" s="8">
        <v>0</v>
      </c>
      <c r="I16" s="8">
        <v>165083</v>
      </c>
      <c r="J16" s="8">
        <v>0</v>
      </c>
      <c r="K16" s="8">
        <v>0</v>
      </c>
      <c r="L16" s="8">
        <v>0</v>
      </c>
    </row>
    <row r="17" spans="1:12" ht="60.75" thickBot="1" x14ac:dyDescent="0.3">
      <c r="A17" s="8" t="s">
        <v>22</v>
      </c>
      <c r="B17" s="9" t="s">
        <v>24</v>
      </c>
      <c r="C17" s="8" t="s">
        <v>25</v>
      </c>
      <c r="D17" s="8">
        <v>44456</v>
      </c>
      <c r="E17" s="8">
        <v>0</v>
      </c>
      <c r="F17" s="8">
        <v>44456</v>
      </c>
      <c r="G17" s="8">
        <v>44456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</row>
    <row r="18" spans="1:12" ht="15.75" thickBot="1" x14ac:dyDescent="0.3">
      <c r="A18" s="2"/>
      <c r="B18" s="2" t="s">
        <v>26</v>
      </c>
      <c r="C18" s="2"/>
      <c r="D18" s="2">
        <v>6000</v>
      </c>
      <c r="E18" s="2">
        <v>0</v>
      </c>
      <c r="F18" s="2">
        <v>6000</v>
      </c>
      <c r="G18" s="2">
        <v>0</v>
      </c>
      <c r="H18" s="2">
        <v>0</v>
      </c>
      <c r="I18" s="2">
        <v>0</v>
      </c>
      <c r="J18" s="2">
        <v>6000</v>
      </c>
      <c r="K18" s="2">
        <v>0</v>
      </c>
      <c r="L18" s="2">
        <v>0</v>
      </c>
    </row>
    <row r="19" spans="1:12" ht="30.75" thickBot="1" x14ac:dyDescent="0.3">
      <c r="A19" s="8" t="s">
        <v>27</v>
      </c>
      <c r="B19" s="9" t="s">
        <v>28</v>
      </c>
      <c r="C19" s="8" t="s">
        <v>18</v>
      </c>
      <c r="D19" s="8">
        <v>6000</v>
      </c>
      <c r="E19" s="8">
        <v>0</v>
      </c>
      <c r="F19" s="8">
        <v>6000</v>
      </c>
      <c r="G19" s="8">
        <v>0</v>
      </c>
      <c r="H19" s="8">
        <v>0</v>
      </c>
      <c r="I19" s="8">
        <v>0</v>
      </c>
      <c r="J19" s="8">
        <v>6000</v>
      </c>
      <c r="K19" s="8">
        <v>0</v>
      </c>
      <c r="L19" s="8">
        <v>0</v>
      </c>
    </row>
    <row r="20" spans="1:12" ht="60.75" thickBot="1" x14ac:dyDescent="0.3">
      <c r="A20" s="2" t="s">
        <v>29</v>
      </c>
      <c r="B20" s="2" t="s">
        <v>30</v>
      </c>
      <c r="C20" s="2"/>
      <c r="D20" s="2">
        <v>7014815</v>
      </c>
      <c r="E20" s="2">
        <v>2769228</v>
      </c>
      <c r="F20" s="2">
        <v>4245587</v>
      </c>
      <c r="G20" s="2">
        <v>1443700</v>
      </c>
      <c r="H20" s="2">
        <v>1443700</v>
      </c>
      <c r="I20" s="2">
        <v>2666191</v>
      </c>
      <c r="J20" s="2">
        <v>135696</v>
      </c>
      <c r="K20" s="2">
        <v>0</v>
      </c>
      <c r="L20" s="2">
        <v>0</v>
      </c>
    </row>
    <row r="21" spans="1:12" ht="15.75" thickBot="1" x14ac:dyDescent="0.3">
      <c r="A21" s="2"/>
      <c r="B21" s="2" t="s">
        <v>21</v>
      </c>
      <c r="C21" s="2"/>
      <c r="D21" s="2">
        <v>6901815</v>
      </c>
      <c r="E21" s="2">
        <v>2763807</v>
      </c>
      <c r="F21" s="2">
        <v>4138008</v>
      </c>
      <c r="G21" s="2">
        <v>1427700</v>
      </c>
      <c r="H21" s="2">
        <v>1427700</v>
      </c>
      <c r="I21" s="2">
        <v>2580612</v>
      </c>
      <c r="J21" s="2">
        <v>129696</v>
      </c>
      <c r="K21" s="2">
        <v>0</v>
      </c>
      <c r="L21" s="2">
        <v>0</v>
      </c>
    </row>
    <row r="22" spans="1:12" ht="30.75" thickBot="1" x14ac:dyDescent="0.3">
      <c r="A22" s="8" t="s">
        <v>31</v>
      </c>
      <c r="B22" s="9" t="s">
        <v>32</v>
      </c>
      <c r="C22" s="8" t="s">
        <v>18</v>
      </c>
      <c r="D22" s="8">
        <v>792850</v>
      </c>
      <c r="E22" s="8">
        <v>4320</v>
      </c>
      <c r="F22" s="8">
        <v>788530</v>
      </c>
      <c r="G22" s="8">
        <v>0</v>
      </c>
      <c r="H22" s="8">
        <v>0</v>
      </c>
      <c r="I22" s="8">
        <v>788530</v>
      </c>
      <c r="J22" s="8">
        <v>0</v>
      </c>
      <c r="K22" s="8">
        <v>0</v>
      </c>
      <c r="L22" s="8">
        <v>0</v>
      </c>
    </row>
    <row r="23" spans="1:12" ht="60.75" thickBot="1" x14ac:dyDescent="0.3">
      <c r="A23" s="8" t="s">
        <v>33</v>
      </c>
      <c r="B23" s="9" t="s">
        <v>34</v>
      </c>
      <c r="C23" s="8" t="s">
        <v>18</v>
      </c>
      <c r="D23" s="8">
        <v>2651569</v>
      </c>
      <c r="E23" s="8">
        <v>920243</v>
      </c>
      <c r="F23" s="8">
        <v>1731326</v>
      </c>
      <c r="G23" s="8">
        <v>0</v>
      </c>
      <c r="H23" s="8">
        <v>0</v>
      </c>
      <c r="I23" s="8">
        <v>1731326</v>
      </c>
      <c r="J23" s="8">
        <v>0</v>
      </c>
      <c r="K23" s="8">
        <v>0</v>
      </c>
      <c r="L23" s="8">
        <v>0</v>
      </c>
    </row>
    <row r="24" spans="1:12" ht="60.75" thickBot="1" x14ac:dyDescent="0.3">
      <c r="A24" s="8" t="s">
        <v>35</v>
      </c>
      <c r="B24" s="9" t="s">
        <v>36</v>
      </c>
      <c r="C24" s="8" t="s">
        <v>25</v>
      </c>
      <c r="D24" s="8">
        <v>1330000</v>
      </c>
      <c r="E24" s="8">
        <v>0</v>
      </c>
      <c r="F24" s="8">
        <v>1330000</v>
      </c>
      <c r="G24" s="8">
        <v>1330000</v>
      </c>
      <c r="H24" s="8">
        <v>1330000</v>
      </c>
      <c r="I24" s="8">
        <v>0</v>
      </c>
      <c r="J24" s="8">
        <v>0</v>
      </c>
      <c r="K24" s="8">
        <v>0</v>
      </c>
      <c r="L24" s="8">
        <v>0</v>
      </c>
    </row>
    <row r="25" spans="1:12" ht="90.75" thickBot="1" x14ac:dyDescent="0.3">
      <c r="A25" s="8" t="s">
        <v>37</v>
      </c>
      <c r="B25" s="9" t="s">
        <v>38</v>
      </c>
      <c r="C25" s="8" t="s">
        <v>25</v>
      </c>
      <c r="D25" s="8">
        <v>61700</v>
      </c>
      <c r="E25" s="8">
        <v>0</v>
      </c>
      <c r="F25" s="8">
        <v>61700</v>
      </c>
      <c r="G25" s="8">
        <v>61700</v>
      </c>
      <c r="H25" s="8">
        <v>61700</v>
      </c>
      <c r="I25" s="8">
        <v>0</v>
      </c>
      <c r="J25" s="8">
        <v>0</v>
      </c>
      <c r="K25" s="8">
        <v>0</v>
      </c>
      <c r="L25" s="8">
        <v>0</v>
      </c>
    </row>
    <row r="26" spans="1:12" ht="45.75" thickBot="1" x14ac:dyDescent="0.3">
      <c r="A26" s="8" t="s">
        <v>37</v>
      </c>
      <c r="B26" s="9" t="s">
        <v>39</v>
      </c>
      <c r="C26" s="8" t="s">
        <v>25</v>
      </c>
      <c r="D26" s="8">
        <v>36000</v>
      </c>
      <c r="E26" s="8">
        <v>0</v>
      </c>
      <c r="F26" s="8">
        <v>36000</v>
      </c>
      <c r="G26" s="8">
        <v>36000</v>
      </c>
      <c r="H26" s="8">
        <v>36000</v>
      </c>
      <c r="I26" s="8">
        <v>0</v>
      </c>
      <c r="J26" s="8">
        <v>0</v>
      </c>
      <c r="K26" s="8">
        <v>0</v>
      </c>
      <c r="L26" s="8">
        <v>0</v>
      </c>
    </row>
    <row r="27" spans="1:12" ht="90.75" thickBot="1" x14ac:dyDescent="0.3">
      <c r="A27" s="8" t="s">
        <v>35</v>
      </c>
      <c r="B27" s="9" t="s">
        <v>40</v>
      </c>
      <c r="C27" s="8" t="s">
        <v>41</v>
      </c>
      <c r="D27" s="8">
        <v>2029696</v>
      </c>
      <c r="E27" s="8">
        <v>1839244</v>
      </c>
      <c r="F27" s="8">
        <v>190452</v>
      </c>
      <c r="G27" s="8">
        <v>0</v>
      </c>
      <c r="H27" s="8">
        <v>0</v>
      </c>
      <c r="I27" s="8">
        <v>60756</v>
      </c>
      <c r="J27" s="8">
        <v>129696</v>
      </c>
      <c r="K27" s="8">
        <v>0</v>
      </c>
      <c r="L27" s="8">
        <v>0</v>
      </c>
    </row>
    <row r="28" spans="1:12" ht="15.75" thickBot="1" x14ac:dyDescent="0.3">
      <c r="A28" s="2"/>
      <c r="B28" s="2" t="s">
        <v>26</v>
      </c>
      <c r="C28" s="2"/>
      <c r="D28" s="2">
        <v>22000</v>
      </c>
      <c r="E28" s="2">
        <v>5421</v>
      </c>
      <c r="F28" s="2">
        <v>16579</v>
      </c>
      <c r="G28" s="2">
        <v>16000</v>
      </c>
      <c r="H28" s="2">
        <v>16000</v>
      </c>
      <c r="I28" s="2">
        <v>579</v>
      </c>
      <c r="J28" s="2">
        <v>0</v>
      </c>
      <c r="K28" s="2">
        <v>0</v>
      </c>
      <c r="L28" s="2">
        <v>0</v>
      </c>
    </row>
    <row r="29" spans="1:12" ht="60.75" thickBot="1" x14ac:dyDescent="0.3">
      <c r="A29" s="8" t="s">
        <v>35</v>
      </c>
      <c r="B29" s="9" t="s">
        <v>42</v>
      </c>
      <c r="C29" s="8" t="s">
        <v>18</v>
      </c>
      <c r="D29" s="8">
        <v>6000</v>
      </c>
      <c r="E29" s="8">
        <v>5421</v>
      </c>
      <c r="F29" s="8">
        <v>579</v>
      </c>
      <c r="G29" s="8">
        <v>0</v>
      </c>
      <c r="H29" s="8">
        <v>0</v>
      </c>
      <c r="I29" s="8">
        <v>579</v>
      </c>
      <c r="J29" s="8">
        <v>0</v>
      </c>
      <c r="K29" s="8">
        <v>0</v>
      </c>
      <c r="L29" s="8">
        <v>0</v>
      </c>
    </row>
    <row r="30" spans="1:12" ht="45.75" thickBot="1" x14ac:dyDescent="0.3">
      <c r="A30" s="8" t="s">
        <v>35</v>
      </c>
      <c r="B30" s="9" t="s">
        <v>43</v>
      </c>
      <c r="C30" s="8" t="s">
        <v>25</v>
      </c>
      <c r="D30" s="8">
        <v>16000</v>
      </c>
      <c r="E30" s="8">
        <v>0</v>
      </c>
      <c r="F30" s="8">
        <v>16000</v>
      </c>
      <c r="G30" s="8">
        <v>16000</v>
      </c>
      <c r="H30" s="8">
        <v>16000</v>
      </c>
      <c r="I30" s="8">
        <v>0</v>
      </c>
      <c r="J30" s="8">
        <v>0</v>
      </c>
      <c r="K30" s="8">
        <v>0</v>
      </c>
      <c r="L30" s="8">
        <v>0</v>
      </c>
    </row>
    <row r="31" spans="1:12" ht="15.75" thickBot="1" x14ac:dyDescent="0.3">
      <c r="A31" s="2"/>
      <c r="B31" s="2" t="s">
        <v>15</v>
      </c>
      <c r="C31" s="2"/>
      <c r="D31" s="2">
        <v>91000</v>
      </c>
      <c r="E31" s="2">
        <v>0</v>
      </c>
      <c r="F31" s="2">
        <v>91000</v>
      </c>
      <c r="G31" s="2">
        <v>0</v>
      </c>
      <c r="H31" s="2">
        <v>0</v>
      </c>
      <c r="I31" s="2">
        <v>85000</v>
      </c>
      <c r="J31" s="2">
        <v>6000</v>
      </c>
      <c r="K31" s="2">
        <v>0</v>
      </c>
      <c r="L31" s="2">
        <v>0</v>
      </c>
    </row>
    <row r="32" spans="1:12" ht="60.75" thickBot="1" x14ac:dyDescent="0.3">
      <c r="A32" s="8" t="s">
        <v>31</v>
      </c>
      <c r="B32" s="9" t="s">
        <v>44</v>
      </c>
      <c r="C32" s="8" t="s">
        <v>41</v>
      </c>
      <c r="D32" s="8">
        <v>91000</v>
      </c>
      <c r="E32" s="8">
        <v>0</v>
      </c>
      <c r="F32" s="8">
        <v>91000</v>
      </c>
      <c r="G32" s="8">
        <v>0</v>
      </c>
      <c r="H32" s="8">
        <v>0</v>
      </c>
      <c r="I32" s="8">
        <v>85000</v>
      </c>
      <c r="J32" s="8">
        <v>6000</v>
      </c>
      <c r="K32" s="8">
        <v>0</v>
      </c>
      <c r="L32" s="8">
        <v>0</v>
      </c>
    </row>
    <row r="33" spans="1:12" ht="30.75" thickBot="1" x14ac:dyDescent="0.3">
      <c r="A33" s="2" t="s">
        <v>45</v>
      </c>
      <c r="B33" s="2" t="s">
        <v>46</v>
      </c>
      <c r="C33" s="2"/>
      <c r="D33" s="2">
        <v>1571109</v>
      </c>
      <c r="E33" s="2">
        <v>202275</v>
      </c>
      <c r="F33" s="2">
        <v>597812</v>
      </c>
      <c r="G33" s="2">
        <v>36000</v>
      </c>
      <c r="H33" s="2">
        <v>36000</v>
      </c>
      <c r="I33" s="2">
        <v>0</v>
      </c>
      <c r="J33" s="2">
        <v>104394</v>
      </c>
      <c r="K33" s="2">
        <v>0</v>
      </c>
      <c r="L33" s="2">
        <v>457418</v>
      </c>
    </row>
    <row r="34" spans="1:12" ht="15.75" thickBot="1" x14ac:dyDescent="0.3">
      <c r="A34" s="2"/>
      <c r="B34" s="2" t="s">
        <v>21</v>
      </c>
      <c r="C34" s="2"/>
      <c r="D34" s="2">
        <v>1535109</v>
      </c>
      <c r="E34" s="2">
        <v>202275</v>
      </c>
      <c r="F34" s="2">
        <v>561812</v>
      </c>
      <c r="G34" s="2">
        <v>0</v>
      </c>
      <c r="H34" s="2">
        <v>0</v>
      </c>
      <c r="I34" s="2">
        <v>0</v>
      </c>
      <c r="J34" s="2">
        <v>104394</v>
      </c>
      <c r="K34" s="2">
        <v>0</v>
      </c>
      <c r="L34" s="2">
        <v>457418</v>
      </c>
    </row>
    <row r="35" spans="1:12" ht="105.75" thickBot="1" x14ac:dyDescent="0.3">
      <c r="A35" s="8" t="s">
        <v>47</v>
      </c>
      <c r="B35" s="9" t="s">
        <v>48</v>
      </c>
      <c r="C35" s="8" t="s">
        <v>18</v>
      </c>
      <c r="D35" s="8">
        <v>91974</v>
      </c>
      <c r="E35" s="8">
        <v>64305</v>
      </c>
      <c r="F35" s="8">
        <v>648</v>
      </c>
      <c r="G35" s="8">
        <v>0</v>
      </c>
      <c r="H35" s="8">
        <v>0</v>
      </c>
      <c r="I35" s="8">
        <v>0</v>
      </c>
      <c r="J35" s="8">
        <v>0</v>
      </c>
      <c r="K35" s="8">
        <v>0</v>
      </c>
      <c r="L35" s="8">
        <v>648</v>
      </c>
    </row>
    <row r="36" spans="1:12" ht="105.75" thickBot="1" x14ac:dyDescent="0.3">
      <c r="A36" s="8" t="s">
        <v>47</v>
      </c>
      <c r="B36" s="9" t="s">
        <v>49</v>
      </c>
      <c r="C36" s="8" t="s">
        <v>18</v>
      </c>
      <c r="D36" s="8">
        <v>146094</v>
      </c>
      <c r="E36" s="8">
        <v>0</v>
      </c>
      <c r="F36" s="8">
        <v>129247</v>
      </c>
      <c r="G36" s="8">
        <v>0</v>
      </c>
      <c r="H36" s="8">
        <v>0</v>
      </c>
      <c r="I36" s="8">
        <v>0</v>
      </c>
      <c r="J36" s="8">
        <v>0</v>
      </c>
      <c r="K36" s="8">
        <v>0</v>
      </c>
      <c r="L36" s="8">
        <v>129247</v>
      </c>
    </row>
    <row r="37" spans="1:12" ht="120.75" thickBot="1" x14ac:dyDescent="0.3">
      <c r="A37" s="8" t="s">
        <v>47</v>
      </c>
      <c r="B37" s="9" t="s">
        <v>50</v>
      </c>
      <c r="C37" s="8" t="s">
        <v>18</v>
      </c>
      <c r="D37" s="8">
        <v>487465</v>
      </c>
      <c r="E37" s="8">
        <v>137970</v>
      </c>
      <c r="F37" s="8">
        <v>327523</v>
      </c>
      <c r="G37" s="8">
        <v>0</v>
      </c>
      <c r="H37" s="8">
        <v>0</v>
      </c>
      <c r="I37" s="8">
        <v>0</v>
      </c>
      <c r="J37" s="8">
        <v>0</v>
      </c>
      <c r="K37" s="8">
        <v>0</v>
      </c>
      <c r="L37" s="8">
        <v>327523</v>
      </c>
    </row>
    <row r="38" spans="1:12" ht="75.75" thickBot="1" x14ac:dyDescent="0.3">
      <c r="A38" s="8" t="s">
        <v>51</v>
      </c>
      <c r="B38" s="9" t="s">
        <v>52</v>
      </c>
      <c r="C38" s="8" t="s">
        <v>18</v>
      </c>
      <c r="D38" s="8">
        <v>70000</v>
      </c>
      <c r="E38" s="8">
        <v>0</v>
      </c>
      <c r="F38" s="8">
        <v>70000</v>
      </c>
      <c r="G38" s="8">
        <v>0</v>
      </c>
      <c r="H38" s="8">
        <v>0</v>
      </c>
      <c r="I38" s="8">
        <v>0</v>
      </c>
      <c r="J38" s="8">
        <v>70000</v>
      </c>
      <c r="K38" s="8">
        <v>0</v>
      </c>
      <c r="L38" s="8">
        <v>0</v>
      </c>
    </row>
    <row r="39" spans="1:12" ht="75.75" thickBot="1" x14ac:dyDescent="0.3">
      <c r="A39" s="8" t="s">
        <v>53</v>
      </c>
      <c r="B39" s="9" t="s">
        <v>54</v>
      </c>
      <c r="C39" s="8" t="s">
        <v>55</v>
      </c>
      <c r="D39" s="8">
        <v>739576</v>
      </c>
      <c r="E39" s="8">
        <v>0</v>
      </c>
      <c r="F39" s="8">
        <v>34394</v>
      </c>
      <c r="G39" s="8">
        <v>0</v>
      </c>
      <c r="H39" s="8">
        <v>0</v>
      </c>
      <c r="I39" s="8">
        <v>0</v>
      </c>
      <c r="J39" s="8">
        <v>34394</v>
      </c>
      <c r="K39" s="8">
        <v>0</v>
      </c>
      <c r="L39" s="8">
        <v>0</v>
      </c>
    </row>
    <row r="40" spans="1:12" ht="15.75" thickBot="1" x14ac:dyDescent="0.3">
      <c r="A40" s="2"/>
      <c r="B40" s="2" t="s">
        <v>26</v>
      </c>
      <c r="C40" s="2"/>
      <c r="D40" s="2">
        <v>36000</v>
      </c>
      <c r="E40" s="2">
        <v>0</v>
      </c>
      <c r="F40" s="2">
        <v>36000</v>
      </c>
      <c r="G40" s="2">
        <v>36000</v>
      </c>
      <c r="H40" s="2">
        <v>36000</v>
      </c>
      <c r="I40" s="2">
        <v>0</v>
      </c>
      <c r="J40" s="2">
        <v>0</v>
      </c>
      <c r="K40" s="2">
        <v>0</v>
      </c>
      <c r="L40" s="2">
        <v>0</v>
      </c>
    </row>
    <row r="41" spans="1:12" ht="60.75" thickBot="1" x14ac:dyDescent="0.3">
      <c r="A41" s="8" t="s">
        <v>53</v>
      </c>
      <c r="B41" s="9" t="s">
        <v>56</v>
      </c>
      <c r="C41" s="8" t="s">
        <v>25</v>
      </c>
      <c r="D41" s="8">
        <v>36000</v>
      </c>
      <c r="E41" s="8">
        <v>0</v>
      </c>
      <c r="F41" s="8">
        <v>36000</v>
      </c>
      <c r="G41" s="8">
        <v>36000</v>
      </c>
      <c r="H41" s="8">
        <v>36000</v>
      </c>
      <c r="I41" s="8">
        <v>0</v>
      </c>
      <c r="J41" s="8">
        <v>0</v>
      </c>
      <c r="K41" s="8">
        <v>0</v>
      </c>
      <c r="L41" s="8">
        <v>0</v>
      </c>
    </row>
    <row r="42" spans="1:12" ht="30.75" thickBot="1" x14ac:dyDescent="0.3">
      <c r="A42" s="2" t="s">
        <v>57</v>
      </c>
      <c r="B42" s="2" t="s">
        <v>58</v>
      </c>
      <c r="C42" s="2"/>
      <c r="D42" s="2">
        <v>42328</v>
      </c>
      <c r="E42" s="2">
        <v>0</v>
      </c>
      <c r="F42" s="2">
        <v>42328</v>
      </c>
      <c r="G42" s="2">
        <v>7000</v>
      </c>
      <c r="H42" s="2">
        <v>7000</v>
      </c>
      <c r="I42" s="2">
        <v>0</v>
      </c>
      <c r="J42" s="2">
        <v>35328</v>
      </c>
      <c r="K42" s="2">
        <v>0</v>
      </c>
      <c r="L42" s="2">
        <v>0</v>
      </c>
    </row>
    <row r="43" spans="1:12" ht="15.75" thickBot="1" x14ac:dyDescent="0.3">
      <c r="A43" s="2"/>
      <c r="B43" s="2" t="s">
        <v>21</v>
      </c>
      <c r="C43" s="2"/>
      <c r="D43" s="2">
        <v>8000</v>
      </c>
      <c r="E43" s="2">
        <v>0</v>
      </c>
      <c r="F43" s="2">
        <v>8000</v>
      </c>
      <c r="G43" s="2">
        <v>0</v>
      </c>
      <c r="H43" s="2">
        <v>0</v>
      </c>
      <c r="I43" s="2">
        <v>0</v>
      </c>
      <c r="J43" s="2">
        <v>8000</v>
      </c>
      <c r="K43" s="2">
        <v>0</v>
      </c>
      <c r="L43" s="2">
        <v>0</v>
      </c>
    </row>
    <row r="44" spans="1:12" ht="90.75" thickBot="1" x14ac:dyDescent="0.3">
      <c r="A44" s="8" t="s">
        <v>59</v>
      </c>
      <c r="B44" s="9" t="s">
        <v>60</v>
      </c>
      <c r="C44" s="8" t="s">
        <v>25</v>
      </c>
      <c r="D44" s="8">
        <v>8000</v>
      </c>
      <c r="E44" s="8">
        <v>0</v>
      </c>
      <c r="F44" s="8">
        <v>8000</v>
      </c>
      <c r="G44" s="8">
        <v>0</v>
      </c>
      <c r="H44" s="8">
        <v>0</v>
      </c>
      <c r="I44" s="8">
        <v>0</v>
      </c>
      <c r="J44" s="8">
        <v>8000</v>
      </c>
      <c r="K44" s="8">
        <v>0</v>
      </c>
      <c r="L44" s="8">
        <v>0</v>
      </c>
    </row>
    <row r="45" spans="1:12" ht="15.75" thickBot="1" x14ac:dyDescent="0.3">
      <c r="A45" s="2"/>
      <c r="B45" s="2" t="s">
        <v>26</v>
      </c>
      <c r="C45" s="2"/>
      <c r="D45" s="2">
        <v>34328</v>
      </c>
      <c r="E45" s="2">
        <v>0</v>
      </c>
      <c r="F45" s="2">
        <v>34328</v>
      </c>
      <c r="G45" s="2">
        <v>7000</v>
      </c>
      <c r="H45" s="2">
        <v>7000</v>
      </c>
      <c r="I45" s="2">
        <v>0</v>
      </c>
      <c r="J45" s="2">
        <v>27328</v>
      </c>
      <c r="K45" s="2">
        <v>0</v>
      </c>
      <c r="L45" s="2">
        <v>0</v>
      </c>
    </row>
    <row r="46" spans="1:12" ht="60.75" thickBot="1" x14ac:dyDescent="0.3">
      <c r="A46" s="8" t="s">
        <v>59</v>
      </c>
      <c r="B46" s="9" t="s">
        <v>61</v>
      </c>
      <c r="C46" s="8" t="s">
        <v>25</v>
      </c>
      <c r="D46" s="8">
        <v>7000</v>
      </c>
      <c r="E46" s="8">
        <v>0</v>
      </c>
      <c r="F46" s="8">
        <v>7000</v>
      </c>
      <c r="G46" s="8">
        <v>7000</v>
      </c>
      <c r="H46" s="8">
        <v>7000</v>
      </c>
      <c r="I46" s="8">
        <v>0</v>
      </c>
      <c r="J46" s="8">
        <v>0</v>
      </c>
      <c r="K46" s="8">
        <v>0</v>
      </c>
      <c r="L46" s="8">
        <v>0</v>
      </c>
    </row>
    <row r="47" spans="1:12" ht="60.75" thickBot="1" x14ac:dyDescent="0.3">
      <c r="A47" s="8" t="s">
        <v>59</v>
      </c>
      <c r="B47" s="9" t="s">
        <v>62</v>
      </c>
      <c r="C47" s="8" t="s">
        <v>25</v>
      </c>
      <c r="D47" s="8">
        <v>3028</v>
      </c>
      <c r="E47" s="8">
        <v>0</v>
      </c>
      <c r="F47" s="8">
        <v>3028</v>
      </c>
      <c r="G47" s="8">
        <v>0</v>
      </c>
      <c r="H47" s="8">
        <v>0</v>
      </c>
      <c r="I47" s="8">
        <v>0</v>
      </c>
      <c r="J47" s="8">
        <v>3028</v>
      </c>
      <c r="K47" s="8">
        <v>0</v>
      </c>
      <c r="L47" s="8">
        <v>0</v>
      </c>
    </row>
    <row r="48" spans="1:12" ht="60.75" thickBot="1" x14ac:dyDescent="0.3">
      <c r="A48" s="8" t="s">
        <v>59</v>
      </c>
      <c r="B48" s="9" t="s">
        <v>63</v>
      </c>
      <c r="C48" s="8" t="s">
        <v>25</v>
      </c>
      <c r="D48" s="8">
        <v>1500</v>
      </c>
      <c r="E48" s="8">
        <v>0</v>
      </c>
      <c r="F48" s="8">
        <v>1500</v>
      </c>
      <c r="G48" s="8">
        <v>0</v>
      </c>
      <c r="H48" s="8">
        <v>0</v>
      </c>
      <c r="I48" s="8">
        <v>0</v>
      </c>
      <c r="J48" s="8">
        <v>1500</v>
      </c>
      <c r="K48" s="8">
        <v>0</v>
      </c>
      <c r="L48" s="8">
        <v>0</v>
      </c>
    </row>
    <row r="49" spans="1:12" ht="60.75" thickBot="1" x14ac:dyDescent="0.3">
      <c r="A49" s="8" t="s">
        <v>59</v>
      </c>
      <c r="B49" s="9" t="s">
        <v>64</v>
      </c>
      <c r="C49" s="8" t="s">
        <v>18</v>
      </c>
      <c r="D49" s="8">
        <v>12000</v>
      </c>
      <c r="E49" s="8">
        <v>0</v>
      </c>
      <c r="F49" s="8">
        <v>12000</v>
      </c>
      <c r="G49" s="8">
        <v>0</v>
      </c>
      <c r="H49" s="8">
        <v>0</v>
      </c>
      <c r="I49" s="8">
        <v>0</v>
      </c>
      <c r="J49" s="8">
        <v>12000</v>
      </c>
      <c r="K49" s="8">
        <v>0</v>
      </c>
      <c r="L49" s="8">
        <v>0</v>
      </c>
    </row>
    <row r="50" spans="1:12" ht="75.75" thickBot="1" x14ac:dyDescent="0.3">
      <c r="A50" s="8" t="s">
        <v>59</v>
      </c>
      <c r="B50" s="9" t="s">
        <v>65</v>
      </c>
      <c r="C50" s="8" t="s">
        <v>18</v>
      </c>
      <c r="D50" s="8">
        <v>10800</v>
      </c>
      <c r="E50" s="8">
        <v>0</v>
      </c>
      <c r="F50" s="8">
        <v>10800</v>
      </c>
      <c r="G50" s="8">
        <v>0</v>
      </c>
      <c r="H50" s="8">
        <v>0</v>
      </c>
      <c r="I50" s="8">
        <v>0</v>
      </c>
      <c r="J50" s="8">
        <v>10800</v>
      </c>
      <c r="K50" s="8">
        <v>0</v>
      </c>
      <c r="L50" s="8">
        <v>0</v>
      </c>
    </row>
    <row r="51" spans="1:12" ht="30.75" thickBot="1" x14ac:dyDescent="0.3">
      <c r="A51" s="2" t="s">
        <v>66</v>
      </c>
      <c r="B51" s="2" t="s">
        <v>67</v>
      </c>
      <c r="C51" s="2"/>
      <c r="D51" s="2">
        <f>23534491+15000</f>
        <v>23549491</v>
      </c>
      <c r="E51" s="2">
        <v>7177618</v>
      </c>
      <c r="F51" s="2">
        <f>11088543+1684198+15000</f>
        <v>12787741</v>
      </c>
      <c r="G51" s="2">
        <v>561148</v>
      </c>
      <c r="H51" s="2">
        <v>533300</v>
      </c>
      <c r="I51" s="2">
        <v>787389</v>
      </c>
      <c r="J51" s="2">
        <f>512437+163600+15000</f>
        <v>691037</v>
      </c>
      <c r="K51" s="2">
        <v>644522</v>
      </c>
      <c r="L51" s="2">
        <f>8583047+1684198-163600</f>
        <v>10103645</v>
      </c>
    </row>
    <row r="52" spans="1:12" ht="15.75" thickBot="1" x14ac:dyDescent="0.3">
      <c r="A52" s="2" t="s">
        <v>13</v>
      </c>
      <c r="B52" s="2" t="s">
        <v>14</v>
      </c>
      <c r="C52" s="2"/>
      <c r="D52" s="2">
        <v>59732</v>
      </c>
      <c r="E52" s="2">
        <v>30546</v>
      </c>
      <c r="F52" s="2">
        <v>29186</v>
      </c>
      <c r="G52" s="2">
        <v>18212</v>
      </c>
      <c r="H52" s="2">
        <v>14300</v>
      </c>
      <c r="I52" s="2">
        <v>7854</v>
      </c>
      <c r="J52" s="2">
        <v>3120</v>
      </c>
      <c r="K52" s="2">
        <v>0</v>
      </c>
      <c r="L52" s="2">
        <v>0</v>
      </c>
    </row>
    <row r="53" spans="1:12" ht="30.75" thickBot="1" x14ac:dyDescent="0.3">
      <c r="A53" s="2" t="s">
        <v>68</v>
      </c>
      <c r="B53" s="2" t="s">
        <v>69</v>
      </c>
      <c r="C53" s="2"/>
      <c r="D53" s="2">
        <v>56612</v>
      </c>
      <c r="E53" s="2">
        <v>30546</v>
      </c>
      <c r="F53" s="2">
        <v>26066</v>
      </c>
      <c r="G53" s="2">
        <v>18212</v>
      </c>
      <c r="H53" s="2">
        <v>14300</v>
      </c>
      <c r="I53" s="2">
        <v>7854</v>
      </c>
      <c r="J53" s="2">
        <v>0</v>
      </c>
      <c r="K53" s="2">
        <v>0</v>
      </c>
      <c r="L53" s="2">
        <v>0</v>
      </c>
    </row>
    <row r="54" spans="1:12" ht="30.75" thickBot="1" x14ac:dyDescent="0.3">
      <c r="A54" s="8" t="s">
        <v>16</v>
      </c>
      <c r="B54" s="9" t="s">
        <v>70</v>
      </c>
      <c r="C54" s="8" t="s">
        <v>18</v>
      </c>
      <c r="D54" s="8">
        <v>38400</v>
      </c>
      <c r="E54" s="8">
        <v>30546</v>
      </c>
      <c r="F54" s="8">
        <v>7854</v>
      </c>
      <c r="G54" s="8">
        <v>0</v>
      </c>
      <c r="H54" s="8">
        <v>0</v>
      </c>
      <c r="I54" s="8">
        <v>7854</v>
      </c>
      <c r="J54" s="8">
        <v>0</v>
      </c>
      <c r="K54" s="8">
        <v>0</v>
      </c>
      <c r="L54" s="8">
        <v>0</v>
      </c>
    </row>
    <row r="55" spans="1:12" ht="15.75" thickBot="1" x14ac:dyDescent="0.3">
      <c r="A55" s="8" t="s">
        <v>71</v>
      </c>
      <c r="B55" s="9" t="s">
        <v>72</v>
      </c>
      <c r="C55" s="8" t="s">
        <v>25</v>
      </c>
      <c r="D55" s="8">
        <v>1692</v>
      </c>
      <c r="E55" s="8">
        <v>0</v>
      </c>
      <c r="F55" s="8">
        <v>1692</v>
      </c>
      <c r="G55" s="8">
        <v>1692</v>
      </c>
      <c r="H55" s="8">
        <v>0</v>
      </c>
      <c r="I55" s="8">
        <v>0</v>
      </c>
      <c r="J55" s="8">
        <v>0</v>
      </c>
      <c r="K55" s="8">
        <v>0</v>
      </c>
      <c r="L55" s="8">
        <v>0</v>
      </c>
    </row>
    <row r="56" spans="1:12" ht="30.75" thickBot="1" x14ac:dyDescent="0.3">
      <c r="A56" s="8" t="s">
        <v>71</v>
      </c>
      <c r="B56" s="9" t="s">
        <v>73</v>
      </c>
      <c r="C56" s="8" t="s">
        <v>25</v>
      </c>
      <c r="D56" s="8">
        <v>2220</v>
      </c>
      <c r="E56" s="8">
        <v>0</v>
      </c>
      <c r="F56" s="8">
        <v>2220</v>
      </c>
      <c r="G56" s="8">
        <v>2220</v>
      </c>
      <c r="H56" s="8">
        <v>0</v>
      </c>
      <c r="I56" s="8">
        <v>0</v>
      </c>
      <c r="J56" s="8">
        <v>0</v>
      </c>
      <c r="K56" s="8">
        <v>0</v>
      </c>
      <c r="L56" s="8">
        <v>0</v>
      </c>
    </row>
    <row r="57" spans="1:12" ht="45.75" thickBot="1" x14ac:dyDescent="0.3">
      <c r="A57" s="8" t="s">
        <v>16</v>
      </c>
      <c r="B57" s="9" t="s">
        <v>74</v>
      </c>
      <c r="C57" s="8" t="s">
        <v>25</v>
      </c>
      <c r="D57" s="8">
        <v>14300</v>
      </c>
      <c r="E57" s="8">
        <v>0</v>
      </c>
      <c r="F57" s="8">
        <v>14300</v>
      </c>
      <c r="G57" s="8">
        <v>14300</v>
      </c>
      <c r="H57" s="8">
        <v>14300</v>
      </c>
      <c r="I57" s="8">
        <v>0</v>
      </c>
      <c r="J57" s="8">
        <v>0</v>
      </c>
      <c r="K57" s="8">
        <v>0</v>
      </c>
      <c r="L57" s="8">
        <v>0</v>
      </c>
    </row>
    <row r="58" spans="1:12" ht="45.75" thickBot="1" x14ac:dyDescent="0.3">
      <c r="A58" s="2" t="s">
        <v>75</v>
      </c>
      <c r="B58" s="2" t="s">
        <v>76</v>
      </c>
      <c r="C58" s="2"/>
      <c r="D58" s="2">
        <v>3120</v>
      </c>
      <c r="E58" s="2">
        <v>0</v>
      </c>
      <c r="F58" s="2">
        <v>3120</v>
      </c>
      <c r="G58" s="2">
        <v>0</v>
      </c>
      <c r="H58" s="2">
        <v>0</v>
      </c>
      <c r="I58" s="2">
        <v>0</v>
      </c>
      <c r="J58" s="2">
        <v>3120</v>
      </c>
      <c r="K58" s="2">
        <v>0</v>
      </c>
      <c r="L58" s="2">
        <v>0</v>
      </c>
    </row>
    <row r="59" spans="1:12" ht="15.75" thickBot="1" x14ac:dyDescent="0.3">
      <c r="A59" s="8" t="s">
        <v>16</v>
      </c>
      <c r="B59" s="9" t="s">
        <v>77</v>
      </c>
      <c r="C59" s="8" t="s">
        <v>25</v>
      </c>
      <c r="D59" s="8">
        <v>3120</v>
      </c>
      <c r="E59" s="8">
        <v>0</v>
      </c>
      <c r="F59" s="8">
        <v>3120</v>
      </c>
      <c r="G59" s="8">
        <v>0</v>
      </c>
      <c r="H59" s="8">
        <v>0</v>
      </c>
      <c r="I59" s="8">
        <v>0</v>
      </c>
      <c r="J59" s="8">
        <v>3120</v>
      </c>
      <c r="K59" s="8">
        <v>0</v>
      </c>
      <c r="L59" s="8">
        <v>0</v>
      </c>
    </row>
    <row r="60" spans="1:12" ht="15.75" thickBot="1" x14ac:dyDescent="0.3">
      <c r="A60" s="2" t="s">
        <v>19</v>
      </c>
      <c r="B60" s="2" t="s">
        <v>20</v>
      </c>
      <c r="C60" s="2"/>
      <c r="D60" s="2">
        <v>114553</v>
      </c>
      <c r="E60" s="2">
        <v>440</v>
      </c>
      <c r="F60" s="2">
        <v>109313</v>
      </c>
      <c r="G60" s="2">
        <v>40356</v>
      </c>
      <c r="H60" s="2">
        <v>20000</v>
      </c>
      <c r="I60" s="2">
        <v>3557</v>
      </c>
      <c r="J60" s="2">
        <v>65400</v>
      </c>
      <c r="K60" s="2">
        <v>0</v>
      </c>
      <c r="L60" s="2">
        <v>0</v>
      </c>
    </row>
    <row r="61" spans="1:12" ht="30.75" thickBot="1" x14ac:dyDescent="0.3">
      <c r="A61" s="2" t="s">
        <v>68</v>
      </c>
      <c r="B61" s="2" t="s">
        <v>69</v>
      </c>
      <c r="C61" s="2"/>
      <c r="D61" s="2">
        <v>18631</v>
      </c>
      <c r="E61" s="2">
        <v>0</v>
      </c>
      <c r="F61" s="2">
        <v>13831</v>
      </c>
      <c r="G61" s="2">
        <v>2474</v>
      </c>
      <c r="H61" s="2">
        <v>0</v>
      </c>
      <c r="I61" s="2">
        <v>3557</v>
      </c>
      <c r="J61" s="2">
        <v>7800</v>
      </c>
      <c r="K61" s="2">
        <v>0</v>
      </c>
      <c r="L61" s="2">
        <v>0</v>
      </c>
    </row>
    <row r="62" spans="1:12" ht="30.75" thickBot="1" x14ac:dyDescent="0.3">
      <c r="A62" s="8" t="s">
        <v>27</v>
      </c>
      <c r="B62" s="9" t="s">
        <v>78</v>
      </c>
      <c r="C62" s="8" t="s">
        <v>25</v>
      </c>
      <c r="D62" s="8">
        <v>654</v>
      </c>
      <c r="E62" s="8">
        <v>0</v>
      </c>
      <c r="F62" s="8">
        <v>654</v>
      </c>
      <c r="G62" s="8">
        <v>654</v>
      </c>
      <c r="H62" s="8">
        <v>0</v>
      </c>
      <c r="I62" s="8">
        <v>0</v>
      </c>
      <c r="J62" s="8">
        <v>0</v>
      </c>
      <c r="K62" s="8">
        <v>0</v>
      </c>
      <c r="L62" s="8">
        <v>0</v>
      </c>
    </row>
    <row r="63" spans="1:12" ht="30.75" thickBot="1" x14ac:dyDescent="0.3">
      <c r="A63" s="8" t="s">
        <v>79</v>
      </c>
      <c r="B63" s="9" t="s">
        <v>80</v>
      </c>
      <c r="C63" s="8" t="s">
        <v>25</v>
      </c>
      <c r="D63" s="8">
        <v>3000</v>
      </c>
      <c r="E63" s="8">
        <v>0</v>
      </c>
      <c r="F63" s="8">
        <v>3000</v>
      </c>
      <c r="G63" s="8">
        <v>0</v>
      </c>
      <c r="H63" s="8">
        <v>0</v>
      </c>
      <c r="I63" s="8">
        <v>0</v>
      </c>
      <c r="J63" s="8">
        <v>3000</v>
      </c>
      <c r="K63" s="8">
        <v>0</v>
      </c>
      <c r="L63" s="8">
        <v>0</v>
      </c>
    </row>
    <row r="64" spans="1:12" ht="45.75" thickBot="1" x14ac:dyDescent="0.3">
      <c r="A64" s="8" t="s">
        <v>81</v>
      </c>
      <c r="B64" s="9" t="s">
        <v>82</v>
      </c>
      <c r="C64" s="8" t="s">
        <v>25</v>
      </c>
      <c r="D64" s="8">
        <v>4800</v>
      </c>
      <c r="E64" s="8">
        <v>0</v>
      </c>
      <c r="F64" s="8">
        <v>4800</v>
      </c>
      <c r="G64" s="8">
        <v>0</v>
      </c>
      <c r="H64" s="8">
        <v>0</v>
      </c>
      <c r="I64" s="8">
        <v>0</v>
      </c>
      <c r="J64" s="8">
        <v>4800</v>
      </c>
      <c r="K64" s="8">
        <v>0</v>
      </c>
      <c r="L64" s="8">
        <v>0</v>
      </c>
    </row>
    <row r="65" spans="1:12" ht="45.75" thickBot="1" x14ac:dyDescent="0.3">
      <c r="A65" s="8" t="s">
        <v>81</v>
      </c>
      <c r="B65" s="9" t="s">
        <v>83</v>
      </c>
      <c r="C65" s="8" t="s">
        <v>18</v>
      </c>
      <c r="D65" s="8">
        <v>8357</v>
      </c>
      <c r="E65" s="8">
        <v>0</v>
      </c>
      <c r="F65" s="8">
        <v>3557</v>
      </c>
      <c r="G65" s="8">
        <v>0</v>
      </c>
      <c r="H65" s="8">
        <v>0</v>
      </c>
      <c r="I65" s="8">
        <v>3557</v>
      </c>
      <c r="J65" s="8">
        <v>0</v>
      </c>
      <c r="K65" s="8">
        <v>0</v>
      </c>
      <c r="L65" s="8">
        <v>0</v>
      </c>
    </row>
    <row r="66" spans="1:12" ht="30.75" thickBot="1" x14ac:dyDescent="0.3">
      <c r="A66" s="8" t="s">
        <v>22</v>
      </c>
      <c r="B66" s="9" t="s">
        <v>84</v>
      </c>
      <c r="C66" s="8" t="s">
        <v>25</v>
      </c>
      <c r="D66" s="8">
        <v>1820</v>
      </c>
      <c r="E66" s="8">
        <v>0</v>
      </c>
      <c r="F66" s="8">
        <v>1820</v>
      </c>
      <c r="G66" s="8">
        <v>1820</v>
      </c>
      <c r="H66" s="8">
        <v>0</v>
      </c>
      <c r="I66" s="8">
        <v>0</v>
      </c>
      <c r="J66" s="8">
        <v>0</v>
      </c>
      <c r="K66" s="8">
        <v>0</v>
      </c>
      <c r="L66" s="8">
        <v>0</v>
      </c>
    </row>
    <row r="67" spans="1:12" ht="45.75" thickBot="1" x14ac:dyDescent="0.3">
      <c r="A67" s="2" t="s">
        <v>75</v>
      </c>
      <c r="B67" s="2" t="s">
        <v>76</v>
      </c>
      <c r="C67" s="2"/>
      <c r="D67" s="2">
        <v>35652</v>
      </c>
      <c r="E67" s="2">
        <v>440</v>
      </c>
      <c r="F67" s="2">
        <v>35212</v>
      </c>
      <c r="G67" s="2">
        <v>35212</v>
      </c>
      <c r="H67" s="2">
        <v>20000</v>
      </c>
      <c r="I67" s="2">
        <v>0</v>
      </c>
      <c r="J67" s="2">
        <v>0</v>
      </c>
      <c r="K67" s="2">
        <v>0</v>
      </c>
      <c r="L67" s="2">
        <v>0</v>
      </c>
    </row>
    <row r="68" spans="1:12" ht="45.75" thickBot="1" x14ac:dyDescent="0.3">
      <c r="A68" s="8" t="s">
        <v>22</v>
      </c>
      <c r="B68" s="9" t="s">
        <v>85</v>
      </c>
      <c r="C68" s="8" t="s">
        <v>25</v>
      </c>
      <c r="D68" s="8">
        <v>1815</v>
      </c>
      <c r="E68" s="8">
        <v>0</v>
      </c>
      <c r="F68" s="8">
        <v>1815</v>
      </c>
      <c r="G68" s="8">
        <v>1815</v>
      </c>
      <c r="H68" s="8">
        <v>0</v>
      </c>
      <c r="I68" s="8">
        <v>0</v>
      </c>
      <c r="J68" s="8">
        <v>0</v>
      </c>
      <c r="K68" s="8">
        <v>0</v>
      </c>
      <c r="L68" s="8">
        <v>0</v>
      </c>
    </row>
    <row r="69" spans="1:12" ht="45.75" thickBot="1" x14ac:dyDescent="0.3">
      <c r="A69" s="8" t="s">
        <v>22</v>
      </c>
      <c r="B69" s="9" t="s">
        <v>86</v>
      </c>
      <c r="C69" s="8" t="s">
        <v>25</v>
      </c>
      <c r="D69" s="8">
        <v>6600</v>
      </c>
      <c r="E69" s="8">
        <v>0</v>
      </c>
      <c r="F69" s="8">
        <v>6600</v>
      </c>
      <c r="G69" s="8">
        <v>6600</v>
      </c>
      <c r="H69" s="8">
        <v>0</v>
      </c>
      <c r="I69" s="8">
        <v>0</v>
      </c>
      <c r="J69" s="8">
        <v>0</v>
      </c>
      <c r="K69" s="8">
        <v>0</v>
      </c>
      <c r="L69" s="8">
        <v>0</v>
      </c>
    </row>
    <row r="70" spans="1:12" ht="45.75" thickBot="1" x14ac:dyDescent="0.3">
      <c r="A70" s="8" t="s">
        <v>22</v>
      </c>
      <c r="B70" s="9" t="s">
        <v>87</v>
      </c>
      <c r="C70" s="8" t="s">
        <v>25</v>
      </c>
      <c r="D70" s="8">
        <v>1475</v>
      </c>
      <c r="E70" s="8">
        <v>0</v>
      </c>
      <c r="F70" s="8">
        <v>1475</v>
      </c>
      <c r="G70" s="8">
        <v>1475</v>
      </c>
      <c r="H70" s="8">
        <v>0</v>
      </c>
      <c r="I70" s="8">
        <v>0</v>
      </c>
      <c r="J70" s="8">
        <v>0</v>
      </c>
      <c r="K70" s="8">
        <v>0</v>
      </c>
      <c r="L70" s="8">
        <v>0</v>
      </c>
    </row>
    <row r="71" spans="1:12" ht="45.75" thickBot="1" x14ac:dyDescent="0.3">
      <c r="A71" s="8" t="s">
        <v>27</v>
      </c>
      <c r="B71" s="9" t="s">
        <v>88</v>
      </c>
      <c r="C71" s="8" t="s">
        <v>18</v>
      </c>
      <c r="D71" s="8">
        <v>890</v>
      </c>
      <c r="E71" s="8">
        <v>440</v>
      </c>
      <c r="F71" s="8">
        <v>450</v>
      </c>
      <c r="G71" s="8">
        <v>450</v>
      </c>
      <c r="H71" s="8">
        <v>0</v>
      </c>
      <c r="I71" s="8">
        <v>0</v>
      </c>
      <c r="J71" s="8">
        <v>0</v>
      </c>
      <c r="K71" s="8">
        <v>0</v>
      </c>
      <c r="L71" s="8">
        <v>0</v>
      </c>
    </row>
    <row r="72" spans="1:12" ht="45.75" thickBot="1" x14ac:dyDescent="0.3">
      <c r="A72" s="8" t="s">
        <v>22</v>
      </c>
      <c r="B72" s="9" t="s">
        <v>89</v>
      </c>
      <c r="C72" s="8" t="s">
        <v>25</v>
      </c>
      <c r="D72" s="8">
        <v>4872</v>
      </c>
      <c r="E72" s="8">
        <v>0</v>
      </c>
      <c r="F72" s="8">
        <v>4872</v>
      </c>
      <c r="G72" s="8">
        <v>4872</v>
      </c>
      <c r="H72" s="8">
        <v>0</v>
      </c>
      <c r="I72" s="8">
        <v>0</v>
      </c>
      <c r="J72" s="8">
        <v>0</v>
      </c>
      <c r="K72" s="8">
        <v>0</v>
      </c>
      <c r="L72" s="8">
        <v>0</v>
      </c>
    </row>
    <row r="73" spans="1:12" ht="45.75" thickBot="1" x14ac:dyDescent="0.3">
      <c r="A73" s="8" t="s">
        <v>27</v>
      </c>
      <c r="B73" s="9" t="s">
        <v>90</v>
      </c>
      <c r="C73" s="8" t="s">
        <v>25</v>
      </c>
      <c r="D73" s="8">
        <v>20000</v>
      </c>
      <c r="E73" s="8">
        <v>0</v>
      </c>
      <c r="F73" s="8">
        <v>20000</v>
      </c>
      <c r="G73" s="8">
        <v>20000</v>
      </c>
      <c r="H73" s="8">
        <v>20000</v>
      </c>
      <c r="I73" s="8">
        <v>0</v>
      </c>
      <c r="J73" s="8">
        <v>0</v>
      </c>
      <c r="K73" s="8">
        <v>0</v>
      </c>
      <c r="L73" s="8">
        <v>0</v>
      </c>
    </row>
    <row r="74" spans="1:12" ht="30.75" thickBot="1" x14ac:dyDescent="0.3">
      <c r="A74" s="2" t="s">
        <v>91</v>
      </c>
      <c r="B74" s="2" t="s">
        <v>92</v>
      </c>
      <c r="C74" s="2"/>
      <c r="D74" s="2">
        <v>36000</v>
      </c>
      <c r="E74" s="2">
        <v>0</v>
      </c>
      <c r="F74" s="2">
        <v>36000</v>
      </c>
      <c r="G74" s="2">
        <v>0</v>
      </c>
      <c r="H74" s="2">
        <v>0</v>
      </c>
      <c r="I74" s="2">
        <v>0</v>
      </c>
      <c r="J74" s="2">
        <v>36000</v>
      </c>
      <c r="K74" s="2">
        <v>0</v>
      </c>
      <c r="L74" s="2">
        <v>0</v>
      </c>
    </row>
    <row r="75" spans="1:12" ht="30.75" thickBot="1" x14ac:dyDescent="0.3">
      <c r="A75" s="8" t="s">
        <v>93</v>
      </c>
      <c r="B75" s="9" t="s">
        <v>94</v>
      </c>
      <c r="C75" s="8" t="s">
        <v>41</v>
      </c>
      <c r="D75" s="8">
        <v>36000</v>
      </c>
      <c r="E75" s="8">
        <v>0</v>
      </c>
      <c r="F75" s="8">
        <v>36000</v>
      </c>
      <c r="G75" s="8">
        <v>0</v>
      </c>
      <c r="H75" s="8">
        <v>0</v>
      </c>
      <c r="I75" s="8">
        <v>0</v>
      </c>
      <c r="J75" s="8">
        <v>36000</v>
      </c>
      <c r="K75" s="8">
        <v>0</v>
      </c>
      <c r="L75" s="8">
        <v>0</v>
      </c>
    </row>
    <row r="76" spans="1:12" ht="30.75" thickBot="1" x14ac:dyDescent="0.3">
      <c r="A76" s="2" t="s">
        <v>95</v>
      </c>
      <c r="B76" s="2" t="s">
        <v>96</v>
      </c>
      <c r="C76" s="2"/>
      <c r="D76" s="2">
        <v>24270</v>
      </c>
      <c r="E76" s="2">
        <v>0</v>
      </c>
      <c r="F76" s="2">
        <v>24270</v>
      </c>
      <c r="G76" s="2">
        <v>2670</v>
      </c>
      <c r="H76" s="2">
        <v>0</v>
      </c>
      <c r="I76" s="2">
        <v>0</v>
      </c>
      <c r="J76" s="2">
        <v>21600</v>
      </c>
      <c r="K76" s="2">
        <v>0</v>
      </c>
      <c r="L76" s="2">
        <v>0</v>
      </c>
    </row>
    <row r="77" spans="1:12" ht="30.75" thickBot="1" x14ac:dyDescent="0.3">
      <c r="A77" s="8" t="s">
        <v>93</v>
      </c>
      <c r="B77" s="9" t="s">
        <v>97</v>
      </c>
      <c r="C77" s="8" t="s">
        <v>41</v>
      </c>
      <c r="D77" s="8">
        <v>3600</v>
      </c>
      <c r="E77" s="8">
        <v>0</v>
      </c>
      <c r="F77" s="8">
        <v>3600</v>
      </c>
      <c r="G77" s="8">
        <v>0</v>
      </c>
      <c r="H77" s="8">
        <v>0</v>
      </c>
      <c r="I77" s="8">
        <v>0</v>
      </c>
      <c r="J77" s="8">
        <v>3600</v>
      </c>
      <c r="K77" s="8">
        <v>0</v>
      </c>
      <c r="L77" s="8">
        <v>0</v>
      </c>
    </row>
    <row r="78" spans="1:12" ht="30.75" thickBot="1" x14ac:dyDescent="0.3">
      <c r="A78" s="8" t="s">
        <v>93</v>
      </c>
      <c r="B78" s="9" t="s">
        <v>98</v>
      </c>
      <c r="C78" s="8" t="s">
        <v>41</v>
      </c>
      <c r="D78" s="8">
        <v>2400</v>
      </c>
      <c r="E78" s="8">
        <v>0</v>
      </c>
      <c r="F78" s="8">
        <v>2400</v>
      </c>
      <c r="G78" s="8">
        <v>0</v>
      </c>
      <c r="H78" s="8">
        <v>0</v>
      </c>
      <c r="I78" s="8">
        <v>0</v>
      </c>
      <c r="J78" s="8">
        <v>2400</v>
      </c>
      <c r="K78" s="8">
        <v>0</v>
      </c>
      <c r="L78" s="8">
        <v>0</v>
      </c>
    </row>
    <row r="79" spans="1:12" ht="30.75" thickBot="1" x14ac:dyDescent="0.3">
      <c r="A79" s="8" t="s">
        <v>93</v>
      </c>
      <c r="B79" s="9" t="s">
        <v>99</v>
      </c>
      <c r="C79" s="8" t="s">
        <v>41</v>
      </c>
      <c r="D79" s="8">
        <v>7200</v>
      </c>
      <c r="E79" s="8">
        <v>0</v>
      </c>
      <c r="F79" s="8">
        <v>7200</v>
      </c>
      <c r="G79" s="8">
        <v>0</v>
      </c>
      <c r="H79" s="8">
        <v>0</v>
      </c>
      <c r="I79" s="8">
        <v>0</v>
      </c>
      <c r="J79" s="8">
        <v>7200</v>
      </c>
      <c r="K79" s="8">
        <v>0</v>
      </c>
      <c r="L79" s="8">
        <v>0</v>
      </c>
    </row>
    <row r="80" spans="1:12" ht="30.75" thickBot="1" x14ac:dyDescent="0.3">
      <c r="A80" s="8" t="s">
        <v>22</v>
      </c>
      <c r="B80" s="9" t="s">
        <v>100</v>
      </c>
      <c r="C80" s="8" t="s">
        <v>25</v>
      </c>
      <c r="D80" s="8">
        <v>1400</v>
      </c>
      <c r="E80" s="8">
        <v>0</v>
      </c>
      <c r="F80" s="8">
        <v>1400</v>
      </c>
      <c r="G80" s="8">
        <v>1400</v>
      </c>
      <c r="H80" s="8">
        <v>0</v>
      </c>
      <c r="I80" s="8">
        <v>0</v>
      </c>
      <c r="J80" s="8">
        <v>0</v>
      </c>
      <c r="K80" s="8">
        <v>0</v>
      </c>
      <c r="L80" s="8">
        <v>0</v>
      </c>
    </row>
    <row r="81" spans="1:12" ht="30.75" thickBot="1" x14ac:dyDescent="0.3">
      <c r="A81" s="8" t="s">
        <v>93</v>
      </c>
      <c r="B81" s="9" t="s">
        <v>101</v>
      </c>
      <c r="C81" s="8" t="s">
        <v>25</v>
      </c>
      <c r="D81" s="8">
        <v>8400</v>
      </c>
      <c r="E81" s="8">
        <v>0</v>
      </c>
      <c r="F81" s="8">
        <v>8400</v>
      </c>
      <c r="G81" s="8">
        <v>0</v>
      </c>
      <c r="H81" s="8">
        <v>0</v>
      </c>
      <c r="I81" s="8">
        <v>0</v>
      </c>
      <c r="J81" s="8">
        <v>8400</v>
      </c>
      <c r="K81" s="8">
        <v>0</v>
      </c>
      <c r="L81" s="8">
        <v>0</v>
      </c>
    </row>
    <row r="82" spans="1:12" ht="30.75" thickBot="1" x14ac:dyDescent="0.3">
      <c r="A82" s="8" t="s">
        <v>27</v>
      </c>
      <c r="B82" s="9" t="s">
        <v>102</v>
      </c>
      <c r="C82" s="8" t="s">
        <v>25</v>
      </c>
      <c r="D82" s="8">
        <v>1270</v>
      </c>
      <c r="E82" s="8">
        <v>0</v>
      </c>
      <c r="F82" s="8">
        <v>1270</v>
      </c>
      <c r="G82" s="8">
        <v>1270</v>
      </c>
      <c r="H82" s="8">
        <v>0</v>
      </c>
      <c r="I82" s="8">
        <v>0</v>
      </c>
      <c r="J82" s="8">
        <v>0</v>
      </c>
      <c r="K82" s="8">
        <v>0</v>
      </c>
      <c r="L82" s="8">
        <v>0</v>
      </c>
    </row>
    <row r="83" spans="1:12" ht="15.75" thickBot="1" x14ac:dyDescent="0.3">
      <c r="A83" s="2" t="s">
        <v>103</v>
      </c>
      <c r="B83" s="2" t="s">
        <v>104</v>
      </c>
      <c r="C83" s="2"/>
      <c r="D83" s="2">
        <v>50943</v>
      </c>
      <c r="E83" s="2">
        <v>0</v>
      </c>
      <c r="F83" s="2">
        <v>50943</v>
      </c>
      <c r="G83" s="2">
        <v>0</v>
      </c>
      <c r="H83" s="2">
        <v>0</v>
      </c>
      <c r="I83" s="2">
        <v>50943</v>
      </c>
      <c r="J83" s="2">
        <v>0</v>
      </c>
      <c r="K83" s="2">
        <v>0</v>
      </c>
      <c r="L83" s="2">
        <v>0</v>
      </c>
    </row>
    <row r="84" spans="1:12" ht="30.75" thickBot="1" x14ac:dyDescent="0.3">
      <c r="A84" s="2" t="s">
        <v>68</v>
      </c>
      <c r="B84" s="2" t="s">
        <v>69</v>
      </c>
      <c r="C84" s="2"/>
      <c r="D84" s="2">
        <v>2371</v>
      </c>
      <c r="E84" s="2">
        <v>0</v>
      </c>
      <c r="F84" s="2">
        <v>2371</v>
      </c>
      <c r="G84" s="2">
        <v>0</v>
      </c>
      <c r="H84" s="2">
        <v>0</v>
      </c>
      <c r="I84" s="2">
        <v>2371</v>
      </c>
      <c r="J84" s="2">
        <v>0</v>
      </c>
      <c r="K84" s="2">
        <v>0</v>
      </c>
      <c r="L84" s="2">
        <v>0</v>
      </c>
    </row>
    <row r="85" spans="1:12" ht="30.75" thickBot="1" x14ac:dyDescent="0.3">
      <c r="A85" s="8" t="s">
        <v>105</v>
      </c>
      <c r="B85" s="9" t="s">
        <v>106</v>
      </c>
      <c r="C85" s="8" t="s">
        <v>25</v>
      </c>
      <c r="D85" s="8">
        <v>2371</v>
      </c>
      <c r="E85" s="8">
        <v>0</v>
      </c>
      <c r="F85" s="8">
        <v>2371</v>
      </c>
      <c r="G85" s="8">
        <v>0</v>
      </c>
      <c r="H85" s="8">
        <v>0</v>
      </c>
      <c r="I85" s="8">
        <v>2371</v>
      </c>
      <c r="J85" s="8">
        <v>0</v>
      </c>
      <c r="K85" s="8">
        <v>0</v>
      </c>
      <c r="L85" s="8">
        <v>0</v>
      </c>
    </row>
    <row r="86" spans="1:12" ht="45.75" thickBot="1" x14ac:dyDescent="0.3">
      <c r="A86" s="2" t="s">
        <v>75</v>
      </c>
      <c r="B86" s="2" t="s">
        <v>76</v>
      </c>
      <c r="C86" s="2"/>
      <c r="D86" s="2">
        <v>6752</v>
      </c>
      <c r="E86" s="2">
        <v>0</v>
      </c>
      <c r="F86" s="2">
        <v>6752</v>
      </c>
      <c r="G86" s="2">
        <v>0</v>
      </c>
      <c r="H86" s="2">
        <v>0</v>
      </c>
      <c r="I86" s="2">
        <v>6752</v>
      </c>
      <c r="J86" s="2">
        <v>0</v>
      </c>
      <c r="K86" s="2">
        <v>0</v>
      </c>
      <c r="L86" s="2">
        <v>0</v>
      </c>
    </row>
    <row r="87" spans="1:12" ht="30.75" thickBot="1" x14ac:dyDescent="0.3">
      <c r="A87" s="8" t="s">
        <v>107</v>
      </c>
      <c r="B87" s="9" t="s">
        <v>108</v>
      </c>
      <c r="C87" s="8" t="s">
        <v>25</v>
      </c>
      <c r="D87" s="8">
        <v>3120</v>
      </c>
      <c r="E87" s="8">
        <v>0</v>
      </c>
      <c r="F87" s="8">
        <v>3120</v>
      </c>
      <c r="G87" s="8">
        <v>0</v>
      </c>
      <c r="H87" s="8">
        <v>0</v>
      </c>
      <c r="I87" s="8">
        <v>3120</v>
      </c>
      <c r="J87" s="8">
        <v>0</v>
      </c>
      <c r="K87" s="8">
        <v>0</v>
      </c>
      <c r="L87" s="8">
        <v>0</v>
      </c>
    </row>
    <row r="88" spans="1:12" ht="30.75" thickBot="1" x14ac:dyDescent="0.3">
      <c r="A88" s="8" t="s">
        <v>107</v>
      </c>
      <c r="B88" s="9" t="s">
        <v>109</v>
      </c>
      <c r="C88" s="8" t="s">
        <v>25</v>
      </c>
      <c r="D88" s="8">
        <v>3632</v>
      </c>
      <c r="E88" s="8">
        <v>0</v>
      </c>
      <c r="F88" s="8">
        <v>3632</v>
      </c>
      <c r="G88" s="8">
        <v>0</v>
      </c>
      <c r="H88" s="8">
        <v>0</v>
      </c>
      <c r="I88" s="8">
        <v>3632</v>
      </c>
      <c r="J88" s="8">
        <v>0</v>
      </c>
      <c r="K88" s="8">
        <v>0</v>
      </c>
      <c r="L88" s="8">
        <v>0</v>
      </c>
    </row>
    <row r="89" spans="1:12" ht="30.75" thickBot="1" x14ac:dyDescent="0.3">
      <c r="A89" s="2" t="s">
        <v>95</v>
      </c>
      <c r="B89" s="2" t="s">
        <v>96</v>
      </c>
      <c r="C89" s="2"/>
      <c r="D89" s="2">
        <v>13860</v>
      </c>
      <c r="E89" s="2">
        <v>0</v>
      </c>
      <c r="F89" s="2">
        <v>13860</v>
      </c>
      <c r="G89" s="2">
        <v>0</v>
      </c>
      <c r="H89" s="2">
        <v>0</v>
      </c>
      <c r="I89" s="2">
        <v>13860</v>
      </c>
      <c r="J89" s="2">
        <v>0</v>
      </c>
      <c r="K89" s="2">
        <v>0</v>
      </c>
      <c r="L89" s="2">
        <v>0</v>
      </c>
    </row>
    <row r="90" spans="1:12" ht="60.75" thickBot="1" x14ac:dyDescent="0.3">
      <c r="A90" s="8" t="s">
        <v>107</v>
      </c>
      <c r="B90" s="9" t="s">
        <v>110</v>
      </c>
      <c r="C90" s="8" t="s">
        <v>25</v>
      </c>
      <c r="D90" s="8">
        <v>6360</v>
      </c>
      <c r="E90" s="8">
        <v>0</v>
      </c>
      <c r="F90" s="8">
        <v>6360</v>
      </c>
      <c r="G90" s="8">
        <v>0</v>
      </c>
      <c r="H90" s="8">
        <v>0</v>
      </c>
      <c r="I90" s="8">
        <v>6360</v>
      </c>
      <c r="J90" s="8">
        <v>0</v>
      </c>
      <c r="K90" s="8">
        <v>0</v>
      </c>
      <c r="L90" s="8">
        <v>0</v>
      </c>
    </row>
    <row r="91" spans="1:12" ht="45.75" thickBot="1" x14ac:dyDescent="0.3">
      <c r="A91" s="8" t="s">
        <v>107</v>
      </c>
      <c r="B91" s="9" t="s">
        <v>111</v>
      </c>
      <c r="C91" s="8" t="s">
        <v>25</v>
      </c>
      <c r="D91" s="8">
        <v>4800</v>
      </c>
      <c r="E91" s="8">
        <v>0</v>
      </c>
      <c r="F91" s="8">
        <v>4800</v>
      </c>
      <c r="G91" s="8">
        <v>0</v>
      </c>
      <c r="H91" s="8">
        <v>0</v>
      </c>
      <c r="I91" s="8">
        <v>4800</v>
      </c>
      <c r="J91" s="8">
        <v>0</v>
      </c>
      <c r="K91" s="8">
        <v>0</v>
      </c>
      <c r="L91" s="8">
        <v>0</v>
      </c>
    </row>
    <row r="92" spans="1:12" ht="30.75" thickBot="1" x14ac:dyDescent="0.3">
      <c r="A92" s="8" t="s">
        <v>107</v>
      </c>
      <c r="B92" s="9" t="s">
        <v>112</v>
      </c>
      <c r="C92" s="8" t="s">
        <v>25</v>
      </c>
      <c r="D92" s="8">
        <v>1500</v>
      </c>
      <c r="E92" s="8">
        <v>0</v>
      </c>
      <c r="F92" s="8">
        <v>1500</v>
      </c>
      <c r="G92" s="8">
        <v>0</v>
      </c>
      <c r="H92" s="8">
        <v>0</v>
      </c>
      <c r="I92" s="8">
        <v>1500</v>
      </c>
      <c r="J92" s="8">
        <v>0</v>
      </c>
      <c r="K92" s="8">
        <v>0</v>
      </c>
      <c r="L92" s="8">
        <v>0</v>
      </c>
    </row>
    <row r="93" spans="1:12" ht="30.75" thickBot="1" x14ac:dyDescent="0.3">
      <c r="A93" s="8" t="s">
        <v>107</v>
      </c>
      <c r="B93" s="9" t="s">
        <v>113</v>
      </c>
      <c r="C93" s="8" t="s">
        <v>25</v>
      </c>
      <c r="D93" s="8">
        <v>1200</v>
      </c>
      <c r="E93" s="8">
        <v>0</v>
      </c>
      <c r="F93" s="8">
        <v>1200</v>
      </c>
      <c r="G93" s="8">
        <v>0</v>
      </c>
      <c r="H93" s="8">
        <v>0</v>
      </c>
      <c r="I93" s="8">
        <v>1200</v>
      </c>
      <c r="J93" s="8">
        <v>0</v>
      </c>
      <c r="K93" s="8">
        <v>0</v>
      </c>
      <c r="L93" s="8">
        <v>0</v>
      </c>
    </row>
    <row r="94" spans="1:12" ht="15.75" thickBot="1" x14ac:dyDescent="0.3">
      <c r="A94" s="2" t="s">
        <v>114</v>
      </c>
      <c r="B94" s="2" t="s">
        <v>115</v>
      </c>
      <c r="C94" s="2"/>
      <c r="D94" s="2">
        <v>27960</v>
      </c>
      <c r="E94" s="2">
        <v>0</v>
      </c>
      <c r="F94" s="2">
        <v>27960</v>
      </c>
      <c r="G94" s="2">
        <v>0</v>
      </c>
      <c r="H94" s="2">
        <v>0</v>
      </c>
      <c r="I94" s="2">
        <v>27960</v>
      </c>
      <c r="J94" s="2">
        <v>0</v>
      </c>
      <c r="K94" s="2">
        <v>0</v>
      </c>
      <c r="L94" s="2">
        <v>0</v>
      </c>
    </row>
    <row r="95" spans="1:12" ht="60.75" thickBot="1" x14ac:dyDescent="0.3">
      <c r="A95" s="8" t="s">
        <v>107</v>
      </c>
      <c r="B95" s="9" t="s">
        <v>116</v>
      </c>
      <c r="C95" s="8" t="s">
        <v>25</v>
      </c>
      <c r="D95" s="8">
        <v>27960</v>
      </c>
      <c r="E95" s="8">
        <v>0</v>
      </c>
      <c r="F95" s="8">
        <v>27960</v>
      </c>
      <c r="G95" s="8">
        <v>0</v>
      </c>
      <c r="H95" s="8">
        <v>0</v>
      </c>
      <c r="I95" s="8">
        <v>27960</v>
      </c>
      <c r="J95" s="8">
        <v>0</v>
      </c>
      <c r="K95" s="8">
        <v>0</v>
      </c>
      <c r="L95" s="8">
        <v>0</v>
      </c>
    </row>
    <row r="96" spans="1:12" ht="30.75" thickBot="1" x14ac:dyDescent="0.3">
      <c r="A96" s="2" t="s">
        <v>117</v>
      </c>
      <c r="B96" s="2" t="s">
        <v>118</v>
      </c>
      <c r="C96" s="2"/>
      <c r="D96" s="2">
        <v>2544254</v>
      </c>
      <c r="E96" s="2">
        <v>1204091</v>
      </c>
      <c r="F96" s="2">
        <f>1263325+1684198</f>
        <v>2947523</v>
      </c>
      <c r="G96" s="2">
        <v>39580</v>
      </c>
      <c r="H96" s="2">
        <v>36000</v>
      </c>
      <c r="I96" s="2">
        <v>145784</v>
      </c>
      <c r="J96" s="2">
        <v>0</v>
      </c>
      <c r="K96" s="2">
        <v>3718</v>
      </c>
      <c r="L96" s="2">
        <f>1074243+1684198</f>
        <v>2758441</v>
      </c>
    </row>
    <row r="97" spans="1:12" ht="30.75" thickBot="1" x14ac:dyDescent="0.3">
      <c r="A97" s="2" t="s">
        <v>68</v>
      </c>
      <c r="B97" s="2" t="s">
        <v>69</v>
      </c>
      <c r="C97" s="2"/>
      <c r="D97" s="2">
        <v>3484</v>
      </c>
      <c r="E97" s="2">
        <v>0</v>
      </c>
      <c r="F97" s="2">
        <v>3484</v>
      </c>
      <c r="G97" s="2">
        <v>2500</v>
      </c>
      <c r="H97" s="2">
        <v>0</v>
      </c>
      <c r="I97" s="2">
        <v>984</v>
      </c>
      <c r="J97" s="2">
        <v>0</v>
      </c>
      <c r="K97" s="2">
        <v>0</v>
      </c>
      <c r="L97" s="2">
        <v>0</v>
      </c>
    </row>
    <row r="98" spans="1:12" ht="45.75" thickBot="1" x14ac:dyDescent="0.3">
      <c r="A98" s="8" t="s">
        <v>119</v>
      </c>
      <c r="B98" s="9" t="s">
        <v>120</v>
      </c>
      <c r="C98" s="8" t="s">
        <v>18</v>
      </c>
      <c r="D98" s="8">
        <v>984</v>
      </c>
      <c r="E98" s="8">
        <v>0</v>
      </c>
      <c r="F98" s="8">
        <v>984</v>
      </c>
      <c r="G98" s="8">
        <v>0</v>
      </c>
      <c r="H98" s="8">
        <v>0</v>
      </c>
      <c r="I98" s="8">
        <v>984</v>
      </c>
      <c r="J98" s="8">
        <v>0</v>
      </c>
      <c r="K98" s="8">
        <v>0</v>
      </c>
      <c r="L98" s="8">
        <v>0</v>
      </c>
    </row>
    <row r="99" spans="1:12" ht="45.75" thickBot="1" x14ac:dyDescent="0.3">
      <c r="A99" s="8" t="s">
        <v>121</v>
      </c>
      <c r="B99" s="9" t="s">
        <v>122</v>
      </c>
      <c r="C99" s="8" t="s">
        <v>25</v>
      </c>
      <c r="D99" s="8">
        <v>2500</v>
      </c>
      <c r="E99" s="8">
        <v>0</v>
      </c>
      <c r="F99" s="8">
        <v>2500</v>
      </c>
      <c r="G99" s="8">
        <v>2500</v>
      </c>
      <c r="H99" s="8">
        <v>0</v>
      </c>
      <c r="I99" s="8">
        <v>0</v>
      </c>
      <c r="J99" s="8">
        <v>0</v>
      </c>
      <c r="K99" s="8">
        <v>0</v>
      </c>
      <c r="L99" s="8">
        <v>0</v>
      </c>
    </row>
    <row r="100" spans="1:12" ht="15.75" thickBot="1" x14ac:dyDescent="0.3">
      <c r="A100" s="2" t="s">
        <v>123</v>
      </c>
      <c r="B100" s="2" t="s">
        <v>124</v>
      </c>
      <c r="C100" s="2"/>
      <c r="D100" s="2">
        <v>2096712</v>
      </c>
      <c r="E100" s="2">
        <v>1204091</v>
      </c>
      <c r="F100" s="2">
        <v>2576819</v>
      </c>
      <c r="G100" s="2">
        <v>0</v>
      </c>
      <c r="H100" s="2">
        <v>0</v>
      </c>
      <c r="I100" s="2">
        <v>0</v>
      </c>
      <c r="J100" s="2">
        <v>163600</v>
      </c>
      <c r="K100" s="2">
        <v>0</v>
      </c>
      <c r="L100" s="2">
        <f>2576819-163600</f>
        <v>2413219</v>
      </c>
    </row>
    <row r="101" spans="1:12" ht="15.75" thickBot="1" x14ac:dyDescent="0.3">
      <c r="A101" s="2"/>
      <c r="B101" s="2" t="s">
        <v>125</v>
      </c>
      <c r="C101" s="2"/>
      <c r="D101" s="2">
        <v>2096712</v>
      </c>
      <c r="E101" s="2">
        <v>1204091</v>
      </c>
      <c r="F101" s="2">
        <f>892621+1684198</f>
        <v>2576819</v>
      </c>
      <c r="G101" s="2">
        <v>0</v>
      </c>
      <c r="H101" s="2">
        <v>0</v>
      </c>
      <c r="I101" s="2">
        <v>0</v>
      </c>
      <c r="J101" s="2">
        <v>163600</v>
      </c>
      <c r="K101" s="2">
        <v>0</v>
      </c>
      <c r="L101" s="2">
        <f>2576819-163600</f>
        <v>2413219</v>
      </c>
    </row>
    <row r="102" spans="1:12" ht="195.75" thickBot="1" x14ac:dyDescent="0.3">
      <c r="A102" s="8" t="s">
        <v>119</v>
      </c>
      <c r="B102" s="9" t="s">
        <v>126</v>
      </c>
      <c r="C102" s="8" t="s">
        <v>127</v>
      </c>
      <c r="D102" s="8">
        <v>2096712</v>
      </c>
      <c r="E102" s="8">
        <v>1204091</v>
      </c>
      <c r="F102" s="8">
        <v>2576819</v>
      </c>
      <c r="G102" s="8">
        <v>0</v>
      </c>
      <c r="H102" s="8">
        <v>0</v>
      </c>
      <c r="I102" s="8">
        <v>0</v>
      </c>
      <c r="J102" s="8">
        <v>163600</v>
      </c>
      <c r="K102" s="8">
        <v>0</v>
      </c>
      <c r="L102" s="8">
        <f>2576819-163600</f>
        <v>2413219</v>
      </c>
    </row>
    <row r="103" spans="1:12" ht="45.75" thickBot="1" x14ac:dyDescent="0.3">
      <c r="A103" s="2" t="s">
        <v>75</v>
      </c>
      <c r="B103" s="2" t="s">
        <v>76</v>
      </c>
      <c r="C103" s="2"/>
      <c r="D103" s="2">
        <v>7900</v>
      </c>
      <c r="E103" s="2">
        <v>0</v>
      </c>
      <c r="F103" s="2">
        <v>7900</v>
      </c>
      <c r="G103" s="2">
        <v>0</v>
      </c>
      <c r="H103" s="2">
        <v>0</v>
      </c>
      <c r="I103" s="2">
        <v>7900</v>
      </c>
      <c r="J103" s="2">
        <v>0</v>
      </c>
      <c r="K103" s="2">
        <v>0</v>
      </c>
      <c r="L103" s="2">
        <v>0</v>
      </c>
    </row>
    <row r="104" spans="1:12" ht="45.75" thickBot="1" x14ac:dyDescent="0.3">
      <c r="A104" s="8" t="s">
        <v>128</v>
      </c>
      <c r="B104" s="9" t="s">
        <v>129</v>
      </c>
      <c r="C104" s="8" t="s">
        <v>25</v>
      </c>
      <c r="D104" s="8">
        <v>1900</v>
      </c>
      <c r="E104" s="8">
        <v>0</v>
      </c>
      <c r="F104" s="8">
        <v>1900</v>
      </c>
      <c r="G104" s="8">
        <v>0</v>
      </c>
      <c r="H104" s="8">
        <v>0</v>
      </c>
      <c r="I104" s="8">
        <v>1900</v>
      </c>
      <c r="J104" s="8">
        <v>0</v>
      </c>
      <c r="K104" s="8">
        <v>0</v>
      </c>
      <c r="L104" s="8">
        <v>0</v>
      </c>
    </row>
    <row r="105" spans="1:12" ht="15.75" thickBot="1" x14ac:dyDescent="0.3">
      <c r="A105" s="8" t="s">
        <v>130</v>
      </c>
      <c r="B105" s="9" t="s">
        <v>131</v>
      </c>
      <c r="C105" s="8" t="s">
        <v>25</v>
      </c>
      <c r="D105" s="8">
        <v>6000</v>
      </c>
      <c r="E105" s="8">
        <v>0</v>
      </c>
      <c r="F105" s="8">
        <v>6000</v>
      </c>
      <c r="G105" s="8">
        <v>0</v>
      </c>
      <c r="H105" s="8">
        <v>0</v>
      </c>
      <c r="I105" s="8">
        <v>6000</v>
      </c>
      <c r="J105" s="8">
        <v>0</v>
      </c>
      <c r="K105" s="8">
        <v>0</v>
      </c>
      <c r="L105" s="8">
        <v>0</v>
      </c>
    </row>
    <row r="106" spans="1:12" ht="30.75" thickBot="1" x14ac:dyDescent="0.3">
      <c r="A106" s="2" t="s">
        <v>91</v>
      </c>
      <c r="B106" s="2" t="s">
        <v>92</v>
      </c>
      <c r="C106" s="2"/>
      <c r="D106" s="2">
        <v>121000</v>
      </c>
      <c r="E106" s="2">
        <v>0</v>
      </c>
      <c r="F106" s="2">
        <v>121000</v>
      </c>
      <c r="G106" s="2">
        <v>0</v>
      </c>
      <c r="H106" s="2">
        <v>0</v>
      </c>
      <c r="I106" s="2">
        <v>121000</v>
      </c>
      <c r="J106" s="2">
        <v>0</v>
      </c>
      <c r="K106" s="2">
        <v>0</v>
      </c>
      <c r="L106" s="2">
        <v>0</v>
      </c>
    </row>
    <row r="107" spans="1:12" ht="30.75" thickBot="1" x14ac:dyDescent="0.3">
      <c r="A107" s="8" t="s">
        <v>132</v>
      </c>
      <c r="B107" s="9" t="s">
        <v>133</v>
      </c>
      <c r="C107" s="8" t="s">
        <v>18</v>
      </c>
      <c r="D107" s="8">
        <v>25000</v>
      </c>
      <c r="E107" s="8">
        <v>0</v>
      </c>
      <c r="F107" s="8">
        <v>25000</v>
      </c>
      <c r="G107" s="8">
        <v>0</v>
      </c>
      <c r="H107" s="8">
        <v>0</v>
      </c>
      <c r="I107" s="8">
        <v>25000</v>
      </c>
      <c r="J107" s="8">
        <v>0</v>
      </c>
      <c r="K107" s="8">
        <v>0</v>
      </c>
      <c r="L107" s="8">
        <v>0</v>
      </c>
    </row>
    <row r="108" spans="1:12" ht="30.75" thickBot="1" x14ac:dyDescent="0.3">
      <c r="A108" s="8" t="s">
        <v>130</v>
      </c>
      <c r="B108" s="9" t="s">
        <v>134</v>
      </c>
      <c r="C108" s="8" t="s">
        <v>25</v>
      </c>
      <c r="D108" s="8">
        <v>96000</v>
      </c>
      <c r="E108" s="8">
        <v>0</v>
      </c>
      <c r="F108" s="8">
        <v>96000</v>
      </c>
      <c r="G108" s="8">
        <v>0</v>
      </c>
      <c r="H108" s="8">
        <v>0</v>
      </c>
      <c r="I108" s="8">
        <v>96000</v>
      </c>
      <c r="J108" s="8">
        <v>0</v>
      </c>
      <c r="K108" s="8">
        <v>0</v>
      </c>
      <c r="L108" s="8">
        <v>0</v>
      </c>
    </row>
    <row r="109" spans="1:12" ht="30.75" thickBot="1" x14ac:dyDescent="0.3">
      <c r="A109" s="2" t="s">
        <v>95</v>
      </c>
      <c r="B109" s="2" t="s">
        <v>96</v>
      </c>
      <c r="C109" s="2"/>
      <c r="D109" s="2">
        <v>279158</v>
      </c>
      <c r="E109" s="2">
        <v>0</v>
      </c>
      <c r="F109" s="2">
        <v>202320</v>
      </c>
      <c r="G109" s="2">
        <v>1080</v>
      </c>
      <c r="H109" s="2">
        <v>0</v>
      </c>
      <c r="I109" s="2">
        <v>15900</v>
      </c>
      <c r="J109" s="2">
        <v>0</v>
      </c>
      <c r="K109" s="2">
        <v>3718</v>
      </c>
      <c r="L109" s="2">
        <v>181622</v>
      </c>
    </row>
    <row r="110" spans="1:12" ht="195.75" thickBot="1" x14ac:dyDescent="0.3">
      <c r="A110" s="8" t="s">
        <v>119</v>
      </c>
      <c r="B110" s="9" t="s">
        <v>135</v>
      </c>
      <c r="C110" s="8" t="s">
        <v>127</v>
      </c>
      <c r="D110" s="8">
        <v>258460</v>
      </c>
      <c r="E110" s="8">
        <v>0</v>
      </c>
      <c r="F110" s="8">
        <v>181622</v>
      </c>
      <c r="G110" s="8">
        <v>0</v>
      </c>
      <c r="H110" s="8">
        <v>0</v>
      </c>
      <c r="I110" s="8">
        <v>0</v>
      </c>
      <c r="J110" s="8">
        <v>0</v>
      </c>
      <c r="K110" s="8">
        <v>0</v>
      </c>
      <c r="L110" s="8">
        <v>181622</v>
      </c>
    </row>
    <row r="111" spans="1:12" ht="30.75" thickBot="1" x14ac:dyDescent="0.3">
      <c r="A111" s="8" t="s">
        <v>136</v>
      </c>
      <c r="B111" s="9" t="s">
        <v>137</v>
      </c>
      <c r="C111" s="8" t="s">
        <v>25</v>
      </c>
      <c r="D111" s="8">
        <v>1919</v>
      </c>
      <c r="E111" s="8">
        <v>0</v>
      </c>
      <c r="F111" s="8">
        <v>1919</v>
      </c>
      <c r="G111" s="8">
        <v>0</v>
      </c>
      <c r="H111" s="8">
        <v>0</v>
      </c>
      <c r="I111" s="8">
        <v>0</v>
      </c>
      <c r="J111" s="8">
        <v>0</v>
      </c>
      <c r="K111" s="8">
        <v>1919</v>
      </c>
      <c r="L111" s="8">
        <v>0</v>
      </c>
    </row>
    <row r="112" spans="1:12" ht="30.75" thickBot="1" x14ac:dyDescent="0.3">
      <c r="A112" s="8" t="s">
        <v>136</v>
      </c>
      <c r="B112" s="9" t="s">
        <v>138</v>
      </c>
      <c r="C112" s="8" t="s">
        <v>25</v>
      </c>
      <c r="D112" s="8">
        <v>1799</v>
      </c>
      <c r="E112" s="8">
        <v>0</v>
      </c>
      <c r="F112" s="8">
        <v>1799</v>
      </c>
      <c r="G112" s="8">
        <v>0</v>
      </c>
      <c r="H112" s="8">
        <v>0</v>
      </c>
      <c r="I112" s="8">
        <v>0</v>
      </c>
      <c r="J112" s="8">
        <v>0</v>
      </c>
      <c r="K112" s="8">
        <v>1799</v>
      </c>
      <c r="L112" s="8">
        <v>0</v>
      </c>
    </row>
    <row r="113" spans="1:12" ht="30.75" thickBot="1" x14ac:dyDescent="0.3">
      <c r="A113" s="8" t="s">
        <v>130</v>
      </c>
      <c r="B113" s="9" t="s">
        <v>139</v>
      </c>
      <c r="C113" s="8" t="s">
        <v>25</v>
      </c>
      <c r="D113" s="8">
        <v>7500</v>
      </c>
      <c r="E113" s="8">
        <v>0</v>
      </c>
      <c r="F113" s="8">
        <v>7500</v>
      </c>
      <c r="G113" s="8">
        <v>0</v>
      </c>
      <c r="H113" s="8">
        <v>0</v>
      </c>
      <c r="I113" s="8">
        <v>7500</v>
      </c>
      <c r="J113" s="8">
        <v>0</v>
      </c>
      <c r="K113" s="8">
        <v>0</v>
      </c>
      <c r="L113" s="8">
        <v>0</v>
      </c>
    </row>
    <row r="114" spans="1:12" ht="30.75" thickBot="1" x14ac:dyDescent="0.3">
      <c r="A114" s="8" t="s">
        <v>130</v>
      </c>
      <c r="B114" s="9" t="s">
        <v>140</v>
      </c>
      <c r="C114" s="8" t="s">
        <v>25</v>
      </c>
      <c r="D114" s="8">
        <v>8400</v>
      </c>
      <c r="E114" s="8">
        <v>0</v>
      </c>
      <c r="F114" s="8">
        <v>8400</v>
      </c>
      <c r="G114" s="8">
        <v>0</v>
      </c>
      <c r="H114" s="8">
        <v>0</v>
      </c>
      <c r="I114" s="8">
        <v>8400</v>
      </c>
      <c r="J114" s="8">
        <v>0</v>
      </c>
      <c r="K114" s="8">
        <v>0</v>
      </c>
      <c r="L114" s="8">
        <v>0</v>
      </c>
    </row>
    <row r="115" spans="1:12" ht="30.75" thickBot="1" x14ac:dyDescent="0.3">
      <c r="A115" s="8" t="s">
        <v>141</v>
      </c>
      <c r="B115" s="9" t="s">
        <v>142</v>
      </c>
      <c r="C115" s="8" t="s">
        <v>25</v>
      </c>
      <c r="D115" s="8">
        <v>1080</v>
      </c>
      <c r="E115" s="8">
        <v>0</v>
      </c>
      <c r="F115" s="8">
        <v>1080</v>
      </c>
      <c r="G115" s="8">
        <v>1080</v>
      </c>
      <c r="H115" s="8">
        <v>0</v>
      </c>
      <c r="I115" s="8">
        <v>0</v>
      </c>
      <c r="J115" s="8">
        <v>0</v>
      </c>
      <c r="K115" s="8">
        <v>0</v>
      </c>
      <c r="L115" s="8">
        <v>0</v>
      </c>
    </row>
    <row r="116" spans="1:12" ht="15.75" thickBot="1" x14ac:dyDescent="0.3">
      <c r="A116" s="2" t="s">
        <v>114</v>
      </c>
      <c r="B116" s="2" t="s">
        <v>115</v>
      </c>
      <c r="C116" s="2"/>
      <c r="D116" s="2">
        <v>36000</v>
      </c>
      <c r="E116" s="2">
        <v>0</v>
      </c>
      <c r="F116" s="2">
        <v>36000</v>
      </c>
      <c r="G116" s="2">
        <v>36000</v>
      </c>
      <c r="H116" s="2">
        <v>36000</v>
      </c>
      <c r="I116" s="2">
        <v>0</v>
      </c>
      <c r="J116" s="2">
        <v>0</v>
      </c>
      <c r="K116" s="2">
        <v>0</v>
      </c>
      <c r="L116" s="2">
        <v>0</v>
      </c>
    </row>
    <row r="117" spans="1:12" ht="30.75" thickBot="1" x14ac:dyDescent="0.3">
      <c r="A117" s="8" t="s">
        <v>143</v>
      </c>
      <c r="B117" s="9" t="s">
        <v>144</v>
      </c>
      <c r="C117" s="8" t="s">
        <v>25</v>
      </c>
      <c r="D117" s="8">
        <v>36000</v>
      </c>
      <c r="E117" s="8">
        <v>0</v>
      </c>
      <c r="F117" s="8">
        <v>36000</v>
      </c>
      <c r="G117" s="8">
        <v>36000</v>
      </c>
      <c r="H117" s="8">
        <v>36000</v>
      </c>
      <c r="I117" s="8">
        <v>0</v>
      </c>
      <c r="J117" s="8">
        <v>0</v>
      </c>
      <c r="K117" s="8">
        <v>0</v>
      </c>
      <c r="L117" s="8">
        <v>0</v>
      </c>
    </row>
    <row r="118" spans="1:12" ht="60.75" thickBot="1" x14ac:dyDescent="0.3">
      <c r="A118" s="2" t="s">
        <v>29</v>
      </c>
      <c r="B118" s="2" t="s">
        <v>30</v>
      </c>
      <c r="C118" s="2"/>
      <c r="D118" s="2">
        <f>20287528+15000</f>
        <v>20302528</v>
      </c>
      <c r="E118" s="2">
        <v>5874139</v>
      </c>
      <c r="F118" s="2">
        <f>9336427+15000</f>
        <v>9351427</v>
      </c>
      <c r="G118" s="2">
        <v>418000</v>
      </c>
      <c r="H118" s="2">
        <v>418000</v>
      </c>
      <c r="I118" s="2">
        <v>578266</v>
      </c>
      <c r="J118" s="2">
        <f>260262+15000</f>
        <v>275262</v>
      </c>
      <c r="K118" s="2">
        <v>571095</v>
      </c>
      <c r="L118" s="2">
        <v>7508804</v>
      </c>
    </row>
    <row r="119" spans="1:12" ht="30.75" thickBot="1" x14ac:dyDescent="0.3">
      <c r="A119" s="2" t="s">
        <v>68</v>
      </c>
      <c r="B119" s="2" t="s">
        <v>69</v>
      </c>
      <c r="C119" s="2"/>
      <c r="D119" s="2">
        <v>772</v>
      </c>
      <c r="E119" s="2">
        <v>0</v>
      </c>
      <c r="F119" s="2">
        <v>772</v>
      </c>
      <c r="G119" s="2">
        <v>0</v>
      </c>
      <c r="H119" s="2">
        <v>0</v>
      </c>
      <c r="I119" s="2">
        <v>772</v>
      </c>
      <c r="J119" s="2">
        <v>0</v>
      </c>
      <c r="K119" s="2">
        <v>0</v>
      </c>
      <c r="L119" s="2">
        <v>0</v>
      </c>
    </row>
    <row r="120" spans="1:12" ht="30.75" thickBot="1" x14ac:dyDescent="0.3">
      <c r="A120" s="8" t="s">
        <v>145</v>
      </c>
      <c r="B120" s="9" t="s">
        <v>146</v>
      </c>
      <c r="C120" s="8" t="s">
        <v>18</v>
      </c>
      <c r="D120" s="8">
        <v>772</v>
      </c>
      <c r="E120" s="8">
        <v>0</v>
      </c>
      <c r="F120" s="8">
        <v>772</v>
      </c>
      <c r="G120" s="8">
        <v>0</v>
      </c>
      <c r="H120" s="8">
        <v>0</v>
      </c>
      <c r="I120" s="8">
        <v>772</v>
      </c>
      <c r="J120" s="8">
        <v>0</v>
      </c>
      <c r="K120" s="8">
        <v>0</v>
      </c>
      <c r="L120" s="8">
        <v>0</v>
      </c>
    </row>
    <row r="121" spans="1:12" ht="45.75" thickBot="1" x14ac:dyDescent="0.3">
      <c r="A121" s="2" t="s">
        <v>75</v>
      </c>
      <c r="B121" s="2" t="s">
        <v>76</v>
      </c>
      <c r="C121" s="2"/>
      <c r="D121" s="2">
        <v>18282521</v>
      </c>
      <c r="E121" s="2">
        <v>5725173</v>
      </c>
      <c r="F121" s="2">
        <v>7495386</v>
      </c>
      <c r="G121" s="2">
        <v>0</v>
      </c>
      <c r="H121" s="2">
        <v>0</v>
      </c>
      <c r="I121" s="2">
        <v>0</v>
      </c>
      <c r="J121" s="2">
        <v>148622</v>
      </c>
      <c r="K121" s="2">
        <v>534884</v>
      </c>
      <c r="L121" s="2">
        <v>6811880</v>
      </c>
    </row>
    <row r="122" spans="1:12" ht="210.75" thickBot="1" x14ac:dyDescent="0.3">
      <c r="A122" s="8" t="s">
        <v>147</v>
      </c>
      <c r="B122" s="9" t="s">
        <v>148</v>
      </c>
      <c r="C122" s="8" t="s">
        <v>149</v>
      </c>
      <c r="D122" s="8">
        <v>11408137</v>
      </c>
      <c r="E122" s="8">
        <v>4390522</v>
      </c>
      <c r="F122" s="8">
        <v>6755072</v>
      </c>
      <c r="G122" s="8">
        <v>0</v>
      </c>
      <c r="H122" s="8">
        <v>0</v>
      </c>
      <c r="I122" s="8">
        <v>0</v>
      </c>
      <c r="J122" s="8">
        <v>0</v>
      </c>
      <c r="K122" s="8">
        <v>0</v>
      </c>
      <c r="L122" s="8">
        <v>6755072</v>
      </c>
    </row>
    <row r="123" spans="1:12" ht="45.75" thickBot="1" x14ac:dyDescent="0.3">
      <c r="A123" s="8" t="s">
        <v>37</v>
      </c>
      <c r="B123" s="9" t="s">
        <v>150</v>
      </c>
      <c r="C123" s="8" t="s">
        <v>25</v>
      </c>
      <c r="D123" s="8">
        <v>44628</v>
      </c>
      <c r="E123" s="8">
        <v>0</v>
      </c>
      <c r="F123" s="8">
        <v>44628</v>
      </c>
      <c r="G123" s="8">
        <v>0</v>
      </c>
      <c r="H123" s="8">
        <v>0</v>
      </c>
      <c r="I123" s="8">
        <v>0</v>
      </c>
      <c r="J123" s="8">
        <v>44628</v>
      </c>
      <c r="K123" s="8">
        <v>0</v>
      </c>
      <c r="L123" s="8">
        <v>0</v>
      </c>
    </row>
    <row r="124" spans="1:12" ht="30.75" thickBot="1" x14ac:dyDescent="0.3">
      <c r="A124" s="8" t="s">
        <v>145</v>
      </c>
      <c r="B124" s="9" t="s">
        <v>151</v>
      </c>
      <c r="C124" s="8" t="s">
        <v>25</v>
      </c>
      <c r="D124" s="8">
        <v>0</v>
      </c>
      <c r="E124" s="8">
        <v>0</v>
      </c>
      <c r="F124" s="8">
        <v>0</v>
      </c>
      <c r="G124" s="8">
        <v>0</v>
      </c>
      <c r="H124" s="8">
        <v>0</v>
      </c>
      <c r="I124" s="8">
        <v>0</v>
      </c>
      <c r="J124" s="8">
        <v>0</v>
      </c>
      <c r="K124" s="8">
        <v>0</v>
      </c>
      <c r="L124" s="8">
        <v>0</v>
      </c>
    </row>
    <row r="125" spans="1:12" ht="135.75" thickBot="1" x14ac:dyDescent="0.3">
      <c r="A125" s="8" t="s">
        <v>147</v>
      </c>
      <c r="B125" s="9" t="s">
        <v>152</v>
      </c>
      <c r="C125" s="8" t="s">
        <v>149</v>
      </c>
      <c r="D125" s="8">
        <v>56808</v>
      </c>
      <c r="E125" s="8">
        <v>0</v>
      </c>
      <c r="F125" s="8">
        <v>56808</v>
      </c>
      <c r="G125" s="8">
        <v>0</v>
      </c>
      <c r="H125" s="8">
        <v>0</v>
      </c>
      <c r="I125" s="8">
        <v>0</v>
      </c>
      <c r="J125" s="8">
        <v>0</v>
      </c>
      <c r="K125" s="8">
        <v>0</v>
      </c>
      <c r="L125" s="8">
        <v>56808</v>
      </c>
    </row>
    <row r="126" spans="1:12" ht="15.75" thickBot="1" x14ac:dyDescent="0.3">
      <c r="A126" s="8" t="s">
        <v>153</v>
      </c>
      <c r="B126" s="9" t="s">
        <v>154</v>
      </c>
      <c r="C126" s="8" t="s">
        <v>25</v>
      </c>
      <c r="D126" s="8">
        <v>61198</v>
      </c>
      <c r="E126" s="8">
        <v>0</v>
      </c>
      <c r="F126" s="8">
        <v>61198</v>
      </c>
      <c r="G126" s="8">
        <v>0</v>
      </c>
      <c r="H126" s="8">
        <v>0</v>
      </c>
      <c r="I126" s="8">
        <v>0</v>
      </c>
      <c r="J126" s="8">
        <v>61198</v>
      </c>
      <c r="K126" s="8">
        <v>0</v>
      </c>
      <c r="L126" s="8">
        <v>0</v>
      </c>
    </row>
    <row r="127" spans="1:12" ht="90.75" thickBot="1" x14ac:dyDescent="0.3">
      <c r="A127" s="8" t="s">
        <v>153</v>
      </c>
      <c r="B127" s="9" t="s">
        <v>155</v>
      </c>
      <c r="C127" s="8" t="s">
        <v>18</v>
      </c>
      <c r="D127" s="8">
        <v>6654818</v>
      </c>
      <c r="E127" s="8">
        <v>1301819</v>
      </c>
      <c r="F127" s="8">
        <v>553580</v>
      </c>
      <c r="G127" s="8">
        <v>0</v>
      </c>
      <c r="H127" s="8">
        <v>0</v>
      </c>
      <c r="I127" s="8">
        <v>0</v>
      </c>
      <c r="J127" s="8">
        <v>18696</v>
      </c>
      <c r="K127" s="8">
        <v>534884</v>
      </c>
      <c r="L127" s="8">
        <v>0</v>
      </c>
    </row>
    <row r="128" spans="1:12" ht="90.75" thickBot="1" x14ac:dyDescent="0.3">
      <c r="A128" s="8" t="s">
        <v>156</v>
      </c>
      <c r="B128" s="9" t="s">
        <v>157</v>
      </c>
      <c r="C128" s="8" t="s">
        <v>158</v>
      </c>
      <c r="D128" s="8">
        <v>52832</v>
      </c>
      <c r="E128" s="8">
        <v>32832</v>
      </c>
      <c r="F128" s="8">
        <v>20000</v>
      </c>
      <c r="G128" s="8">
        <v>0</v>
      </c>
      <c r="H128" s="8">
        <v>0</v>
      </c>
      <c r="I128" s="8">
        <v>0</v>
      </c>
      <c r="J128" s="8">
        <v>20000</v>
      </c>
      <c r="K128" s="8">
        <v>0</v>
      </c>
      <c r="L128" s="8">
        <v>0</v>
      </c>
    </row>
    <row r="129" spans="1:12" ht="30.75" thickBot="1" x14ac:dyDescent="0.3">
      <c r="A129" s="8" t="s">
        <v>145</v>
      </c>
      <c r="B129" s="9" t="s">
        <v>159</v>
      </c>
      <c r="C129" s="8" t="s">
        <v>25</v>
      </c>
      <c r="D129" s="8">
        <v>4100</v>
      </c>
      <c r="E129" s="8">
        <v>0</v>
      </c>
      <c r="F129" s="8">
        <v>4100</v>
      </c>
      <c r="G129" s="8">
        <v>0</v>
      </c>
      <c r="H129" s="8">
        <v>0</v>
      </c>
      <c r="I129" s="8">
        <v>0</v>
      </c>
      <c r="J129" s="8">
        <v>4100</v>
      </c>
      <c r="K129" s="8">
        <v>0</v>
      </c>
      <c r="L129" s="8">
        <v>0</v>
      </c>
    </row>
    <row r="130" spans="1:12" ht="30.75" thickBot="1" x14ac:dyDescent="0.3">
      <c r="A130" s="2" t="s">
        <v>91</v>
      </c>
      <c r="B130" s="2" t="s">
        <v>92</v>
      </c>
      <c r="C130" s="2"/>
      <c r="D130" s="2">
        <v>809753</v>
      </c>
      <c r="E130" s="2">
        <v>79829</v>
      </c>
      <c r="F130" s="2">
        <v>729924</v>
      </c>
      <c r="G130" s="2">
        <v>0</v>
      </c>
      <c r="H130" s="2">
        <v>0</v>
      </c>
      <c r="I130" s="2">
        <v>20000</v>
      </c>
      <c r="J130" s="2">
        <v>13000</v>
      </c>
      <c r="K130" s="2">
        <v>0</v>
      </c>
      <c r="L130" s="2">
        <v>696924</v>
      </c>
    </row>
    <row r="131" spans="1:12" ht="30.75" thickBot="1" x14ac:dyDescent="0.3">
      <c r="A131" s="8" t="s">
        <v>156</v>
      </c>
      <c r="B131" s="9" t="s">
        <v>160</v>
      </c>
      <c r="C131" s="8" t="s">
        <v>18</v>
      </c>
      <c r="D131" s="8">
        <v>20000</v>
      </c>
      <c r="E131" s="8">
        <v>0</v>
      </c>
      <c r="F131" s="8">
        <v>20000</v>
      </c>
      <c r="G131" s="8">
        <v>0</v>
      </c>
      <c r="H131" s="8">
        <v>0</v>
      </c>
      <c r="I131" s="8">
        <v>20000</v>
      </c>
      <c r="J131" s="8">
        <v>0</v>
      </c>
      <c r="K131" s="8">
        <v>0</v>
      </c>
      <c r="L131" s="8">
        <v>0</v>
      </c>
    </row>
    <row r="132" spans="1:12" ht="30.75" thickBot="1" x14ac:dyDescent="0.3">
      <c r="A132" s="8" t="s">
        <v>145</v>
      </c>
      <c r="B132" s="9" t="s">
        <v>161</v>
      </c>
      <c r="C132" s="8" t="s">
        <v>25</v>
      </c>
      <c r="D132" s="8">
        <v>13000</v>
      </c>
      <c r="E132" s="8">
        <v>0</v>
      </c>
      <c r="F132" s="8">
        <v>13000</v>
      </c>
      <c r="G132" s="8">
        <v>0</v>
      </c>
      <c r="H132" s="8">
        <v>0</v>
      </c>
      <c r="I132" s="8">
        <v>0</v>
      </c>
      <c r="J132" s="8">
        <v>13000</v>
      </c>
      <c r="K132" s="8">
        <v>0</v>
      </c>
      <c r="L132" s="8">
        <v>0</v>
      </c>
    </row>
    <row r="133" spans="1:12" ht="135.75" thickBot="1" x14ac:dyDescent="0.3">
      <c r="A133" s="8" t="s">
        <v>147</v>
      </c>
      <c r="B133" s="9" t="s">
        <v>162</v>
      </c>
      <c r="C133" s="8" t="s">
        <v>149</v>
      </c>
      <c r="D133" s="8">
        <v>157200</v>
      </c>
      <c r="E133" s="8">
        <v>0</v>
      </c>
      <c r="F133" s="8">
        <v>157200</v>
      </c>
      <c r="G133" s="8">
        <v>0</v>
      </c>
      <c r="H133" s="8">
        <v>0</v>
      </c>
      <c r="I133" s="8">
        <v>0</v>
      </c>
      <c r="J133" s="8">
        <v>0</v>
      </c>
      <c r="K133" s="8">
        <v>0</v>
      </c>
      <c r="L133" s="8">
        <v>157200</v>
      </c>
    </row>
    <row r="134" spans="1:12" ht="150.75" thickBot="1" x14ac:dyDescent="0.3">
      <c r="A134" s="8" t="s">
        <v>147</v>
      </c>
      <c r="B134" s="9" t="s">
        <v>163</v>
      </c>
      <c r="C134" s="8" t="s">
        <v>149</v>
      </c>
      <c r="D134" s="8">
        <v>619553</v>
      </c>
      <c r="E134" s="8">
        <v>79829</v>
      </c>
      <c r="F134" s="8">
        <v>539724</v>
      </c>
      <c r="G134" s="8">
        <v>0</v>
      </c>
      <c r="H134" s="8">
        <v>0</v>
      </c>
      <c r="I134" s="8">
        <v>0</v>
      </c>
      <c r="J134" s="8">
        <v>0</v>
      </c>
      <c r="K134" s="8">
        <v>0</v>
      </c>
      <c r="L134" s="8">
        <v>539724</v>
      </c>
    </row>
    <row r="135" spans="1:12" ht="30.75" thickBot="1" x14ac:dyDescent="0.3">
      <c r="A135" s="2" t="s">
        <v>95</v>
      </c>
      <c r="B135" s="2" t="s">
        <v>96</v>
      </c>
      <c r="C135" s="2"/>
      <c r="D135" s="2">
        <v>3500</v>
      </c>
      <c r="E135" s="2">
        <v>0</v>
      </c>
      <c r="F135" s="2">
        <v>3500</v>
      </c>
      <c r="G135" s="2">
        <v>0</v>
      </c>
      <c r="H135" s="2">
        <v>0</v>
      </c>
      <c r="I135" s="2">
        <v>0</v>
      </c>
      <c r="J135" s="2">
        <v>3500</v>
      </c>
      <c r="K135" s="2">
        <v>0</v>
      </c>
      <c r="L135" s="2">
        <v>0</v>
      </c>
    </row>
    <row r="136" spans="1:12" ht="30.75" thickBot="1" x14ac:dyDescent="0.3">
      <c r="A136" s="8" t="s">
        <v>145</v>
      </c>
      <c r="B136" s="9" t="s">
        <v>164</v>
      </c>
      <c r="C136" s="8" t="s">
        <v>25</v>
      </c>
      <c r="D136" s="8">
        <v>3500</v>
      </c>
      <c r="E136" s="8">
        <v>0</v>
      </c>
      <c r="F136" s="8">
        <v>3500</v>
      </c>
      <c r="G136" s="8">
        <v>0</v>
      </c>
      <c r="H136" s="8">
        <v>0</v>
      </c>
      <c r="I136" s="8">
        <v>0</v>
      </c>
      <c r="J136" s="8">
        <v>3500</v>
      </c>
      <c r="K136" s="8">
        <v>0</v>
      </c>
      <c r="L136" s="8">
        <v>0</v>
      </c>
    </row>
    <row r="137" spans="1:12" ht="30.75" thickBot="1" x14ac:dyDescent="0.3">
      <c r="A137" s="2" t="s">
        <v>165</v>
      </c>
      <c r="B137" s="2" t="s">
        <v>166</v>
      </c>
      <c r="C137" s="2"/>
      <c r="D137" s="2">
        <f>1190982+15000</f>
        <v>1205982</v>
      </c>
      <c r="E137" s="2">
        <v>69137</v>
      </c>
      <c r="F137" s="2">
        <f>1106845+15000</f>
        <v>1121845</v>
      </c>
      <c r="G137" s="2">
        <v>418000</v>
      </c>
      <c r="H137" s="2">
        <v>418000</v>
      </c>
      <c r="I137" s="2">
        <v>557494</v>
      </c>
      <c r="J137" s="2">
        <f>95140+15000</f>
        <v>110140</v>
      </c>
      <c r="K137" s="2">
        <v>36211</v>
      </c>
      <c r="L137" s="2">
        <v>0</v>
      </c>
    </row>
    <row r="138" spans="1:12" ht="15.75" thickBot="1" x14ac:dyDescent="0.3">
      <c r="A138" s="2"/>
      <c r="B138" s="2" t="s">
        <v>21</v>
      </c>
      <c r="C138" s="2"/>
      <c r="D138" s="2">
        <v>913122</v>
      </c>
      <c r="E138" s="2">
        <v>22411</v>
      </c>
      <c r="F138" s="2">
        <v>875711</v>
      </c>
      <c r="G138" s="2">
        <v>314000</v>
      </c>
      <c r="H138" s="2">
        <v>314000</v>
      </c>
      <c r="I138" s="2">
        <v>446800</v>
      </c>
      <c r="J138" s="2">
        <v>78700</v>
      </c>
      <c r="K138" s="2">
        <v>36211</v>
      </c>
      <c r="L138" s="2">
        <v>0</v>
      </c>
    </row>
    <row r="139" spans="1:12" ht="30.75" thickBot="1" x14ac:dyDescent="0.3">
      <c r="A139" s="8" t="s">
        <v>33</v>
      </c>
      <c r="B139" s="9" t="s">
        <v>167</v>
      </c>
      <c r="C139" s="8" t="s">
        <v>18</v>
      </c>
      <c r="D139" s="8">
        <v>448000</v>
      </c>
      <c r="E139" s="8">
        <v>1200</v>
      </c>
      <c r="F139" s="8">
        <v>446800</v>
      </c>
      <c r="G139" s="8">
        <v>0</v>
      </c>
      <c r="H139" s="8">
        <v>0</v>
      </c>
      <c r="I139" s="8">
        <v>446800</v>
      </c>
      <c r="J139" s="8">
        <v>0</v>
      </c>
      <c r="K139" s="8">
        <v>0</v>
      </c>
      <c r="L139" s="8">
        <v>0</v>
      </c>
    </row>
    <row r="140" spans="1:12" ht="45.75" thickBot="1" x14ac:dyDescent="0.3">
      <c r="A140" s="8" t="s">
        <v>31</v>
      </c>
      <c r="B140" s="9" t="s">
        <v>168</v>
      </c>
      <c r="C140" s="8" t="s">
        <v>18</v>
      </c>
      <c r="D140" s="8">
        <v>15000</v>
      </c>
      <c r="E140" s="8">
        <v>7500</v>
      </c>
      <c r="F140" s="8">
        <v>7500</v>
      </c>
      <c r="G140" s="8">
        <v>0</v>
      </c>
      <c r="H140" s="8">
        <v>0</v>
      </c>
      <c r="I140" s="8">
        <v>0</v>
      </c>
      <c r="J140" s="8">
        <v>0</v>
      </c>
      <c r="K140" s="8">
        <v>7500</v>
      </c>
      <c r="L140" s="8">
        <v>0</v>
      </c>
    </row>
    <row r="141" spans="1:12" ht="30.75" thickBot="1" x14ac:dyDescent="0.3">
      <c r="A141" s="8" t="s">
        <v>31</v>
      </c>
      <c r="B141" s="9" t="s">
        <v>169</v>
      </c>
      <c r="C141" s="8" t="s">
        <v>18</v>
      </c>
      <c r="D141" s="8">
        <v>12912</v>
      </c>
      <c r="E141" s="8">
        <v>6456</v>
      </c>
      <c r="F141" s="8">
        <v>6456</v>
      </c>
      <c r="G141" s="8">
        <v>0</v>
      </c>
      <c r="H141" s="8">
        <v>0</v>
      </c>
      <c r="I141" s="8">
        <v>0</v>
      </c>
      <c r="J141" s="8">
        <v>0</v>
      </c>
      <c r="K141" s="8">
        <v>6456</v>
      </c>
      <c r="L141" s="8">
        <v>0</v>
      </c>
    </row>
    <row r="142" spans="1:12" ht="30.75" thickBot="1" x14ac:dyDescent="0.3">
      <c r="A142" s="8" t="s">
        <v>31</v>
      </c>
      <c r="B142" s="9" t="s">
        <v>170</v>
      </c>
      <c r="C142" s="8" t="s">
        <v>18</v>
      </c>
      <c r="D142" s="8">
        <v>14510</v>
      </c>
      <c r="E142" s="8">
        <v>7255</v>
      </c>
      <c r="F142" s="8">
        <v>7255</v>
      </c>
      <c r="G142" s="8">
        <v>0</v>
      </c>
      <c r="H142" s="8">
        <v>0</v>
      </c>
      <c r="I142" s="8">
        <v>0</v>
      </c>
      <c r="J142" s="8">
        <v>0</v>
      </c>
      <c r="K142" s="8">
        <v>7255</v>
      </c>
      <c r="L142" s="8">
        <v>0</v>
      </c>
    </row>
    <row r="143" spans="1:12" ht="45.75" thickBot="1" x14ac:dyDescent="0.3">
      <c r="A143" s="8" t="s">
        <v>37</v>
      </c>
      <c r="B143" s="9" t="s">
        <v>171</v>
      </c>
      <c r="C143" s="8" t="s">
        <v>18</v>
      </c>
      <c r="D143" s="8">
        <v>162000</v>
      </c>
      <c r="E143" s="8">
        <v>0</v>
      </c>
      <c r="F143" s="8">
        <v>162000</v>
      </c>
      <c r="G143" s="8">
        <v>162000</v>
      </c>
      <c r="H143" s="8">
        <v>162000</v>
      </c>
      <c r="I143" s="8">
        <v>0</v>
      </c>
      <c r="J143" s="8">
        <v>0</v>
      </c>
      <c r="K143" s="8">
        <v>0</v>
      </c>
      <c r="L143" s="8">
        <v>0</v>
      </c>
    </row>
    <row r="144" spans="1:12" ht="45.75" thickBot="1" x14ac:dyDescent="0.3">
      <c r="A144" s="8" t="s">
        <v>33</v>
      </c>
      <c r="B144" s="9" t="s">
        <v>172</v>
      </c>
      <c r="C144" s="8" t="s">
        <v>18</v>
      </c>
      <c r="D144" s="8">
        <v>70000</v>
      </c>
      <c r="E144" s="8">
        <v>0</v>
      </c>
      <c r="F144" s="8">
        <v>70000</v>
      </c>
      <c r="G144" s="8">
        <v>0</v>
      </c>
      <c r="H144" s="8">
        <v>0</v>
      </c>
      <c r="I144" s="8">
        <v>0</v>
      </c>
      <c r="J144" s="8">
        <v>70000</v>
      </c>
      <c r="K144" s="8">
        <v>0</v>
      </c>
      <c r="L144" s="8">
        <v>0</v>
      </c>
    </row>
    <row r="145" spans="1:12" ht="120.75" thickBot="1" x14ac:dyDescent="0.3">
      <c r="A145" s="8" t="s">
        <v>35</v>
      </c>
      <c r="B145" s="9" t="s">
        <v>173</v>
      </c>
      <c r="C145" s="8" t="s">
        <v>25</v>
      </c>
      <c r="D145" s="8">
        <v>12000</v>
      </c>
      <c r="E145" s="8">
        <v>0</v>
      </c>
      <c r="F145" s="8">
        <v>12000</v>
      </c>
      <c r="G145" s="8">
        <v>12000</v>
      </c>
      <c r="H145" s="8">
        <v>12000</v>
      </c>
      <c r="I145" s="8">
        <v>0</v>
      </c>
      <c r="J145" s="8">
        <v>0</v>
      </c>
      <c r="K145" s="8">
        <v>0</v>
      </c>
      <c r="L145" s="8">
        <v>0</v>
      </c>
    </row>
    <row r="146" spans="1:12" ht="30.75" thickBot="1" x14ac:dyDescent="0.3">
      <c r="A146" s="8" t="s">
        <v>31</v>
      </c>
      <c r="B146" s="9" t="s">
        <v>174</v>
      </c>
      <c r="C146" s="8" t="s">
        <v>175</v>
      </c>
      <c r="D146" s="8">
        <v>15000</v>
      </c>
      <c r="E146" s="8">
        <v>0</v>
      </c>
      <c r="F146" s="8">
        <v>7500</v>
      </c>
      <c r="G146" s="8">
        <v>0</v>
      </c>
      <c r="H146" s="8">
        <v>0</v>
      </c>
      <c r="I146" s="8">
        <v>0</v>
      </c>
      <c r="J146" s="8">
        <v>0</v>
      </c>
      <c r="K146" s="8">
        <v>7500</v>
      </c>
      <c r="L146" s="8">
        <v>0</v>
      </c>
    </row>
    <row r="147" spans="1:12" ht="45.75" thickBot="1" x14ac:dyDescent="0.3">
      <c r="A147" s="8" t="s">
        <v>31</v>
      </c>
      <c r="B147" s="9" t="s">
        <v>176</v>
      </c>
      <c r="C147" s="8" t="s">
        <v>25</v>
      </c>
      <c r="D147" s="8">
        <v>8700</v>
      </c>
      <c r="E147" s="8">
        <v>0</v>
      </c>
      <c r="F147" s="8">
        <v>8700</v>
      </c>
      <c r="G147" s="8">
        <v>0</v>
      </c>
      <c r="H147" s="8">
        <v>0</v>
      </c>
      <c r="I147" s="8">
        <v>0</v>
      </c>
      <c r="J147" s="8">
        <v>8700</v>
      </c>
      <c r="K147" s="8">
        <v>0</v>
      </c>
      <c r="L147" s="8">
        <v>0</v>
      </c>
    </row>
    <row r="148" spans="1:12" ht="30.75" thickBot="1" x14ac:dyDescent="0.3">
      <c r="A148" s="8" t="s">
        <v>31</v>
      </c>
      <c r="B148" s="9" t="s">
        <v>177</v>
      </c>
      <c r="C148" s="8" t="s">
        <v>25</v>
      </c>
      <c r="D148" s="8">
        <v>36000</v>
      </c>
      <c r="E148" s="8">
        <v>0</v>
      </c>
      <c r="F148" s="8">
        <v>36000</v>
      </c>
      <c r="G148" s="8">
        <v>36000</v>
      </c>
      <c r="H148" s="8">
        <v>36000</v>
      </c>
      <c r="I148" s="8">
        <v>0</v>
      </c>
      <c r="J148" s="8">
        <v>0</v>
      </c>
      <c r="K148" s="8">
        <v>0</v>
      </c>
      <c r="L148" s="8">
        <v>0</v>
      </c>
    </row>
    <row r="149" spans="1:12" ht="45.75" thickBot="1" x14ac:dyDescent="0.3">
      <c r="A149" s="8" t="s">
        <v>31</v>
      </c>
      <c r="B149" s="9" t="s">
        <v>178</v>
      </c>
      <c r="C149" s="8" t="s">
        <v>25</v>
      </c>
      <c r="D149" s="8">
        <v>65000</v>
      </c>
      <c r="E149" s="8">
        <v>0</v>
      </c>
      <c r="F149" s="8">
        <v>65000</v>
      </c>
      <c r="G149" s="8">
        <v>65000</v>
      </c>
      <c r="H149" s="8">
        <v>65000</v>
      </c>
      <c r="I149" s="8">
        <v>0</v>
      </c>
      <c r="J149" s="8">
        <v>0</v>
      </c>
      <c r="K149" s="8">
        <v>0</v>
      </c>
      <c r="L149" s="8">
        <v>0</v>
      </c>
    </row>
    <row r="150" spans="1:12" ht="45.75" thickBot="1" x14ac:dyDescent="0.3">
      <c r="A150" s="8" t="s">
        <v>31</v>
      </c>
      <c r="B150" s="9" t="s">
        <v>179</v>
      </c>
      <c r="C150" s="8" t="s">
        <v>25</v>
      </c>
      <c r="D150" s="8">
        <v>39000</v>
      </c>
      <c r="E150" s="8">
        <v>0</v>
      </c>
      <c r="F150" s="8">
        <v>39000</v>
      </c>
      <c r="G150" s="8">
        <v>39000</v>
      </c>
      <c r="H150" s="8">
        <v>39000</v>
      </c>
      <c r="I150" s="8">
        <v>0</v>
      </c>
      <c r="J150" s="8">
        <v>0</v>
      </c>
      <c r="K150" s="8">
        <v>0</v>
      </c>
      <c r="L150" s="8">
        <v>0</v>
      </c>
    </row>
    <row r="151" spans="1:12" ht="45.75" thickBot="1" x14ac:dyDescent="0.3">
      <c r="A151" s="8" t="s">
        <v>31</v>
      </c>
      <c r="B151" s="9" t="s">
        <v>180</v>
      </c>
      <c r="C151" s="8" t="s">
        <v>175</v>
      </c>
      <c r="D151" s="8">
        <v>15000</v>
      </c>
      <c r="E151" s="8">
        <v>0</v>
      </c>
      <c r="F151" s="8">
        <v>7500</v>
      </c>
      <c r="G151" s="8">
        <v>0</v>
      </c>
      <c r="H151" s="8">
        <v>0</v>
      </c>
      <c r="I151" s="8">
        <v>0</v>
      </c>
      <c r="J151" s="8">
        <v>0</v>
      </c>
      <c r="K151" s="8">
        <v>7500</v>
      </c>
      <c r="L151" s="8">
        <v>0</v>
      </c>
    </row>
    <row r="152" spans="1:12" ht="15.75" thickBot="1" x14ac:dyDescent="0.3">
      <c r="A152" s="2"/>
      <c r="B152" s="2" t="s">
        <v>26</v>
      </c>
      <c r="C152" s="2"/>
      <c r="D152" s="2">
        <f>277860+15000</f>
        <v>292860</v>
      </c>
      <c r="E152" s="2">
        <v>46726</v>
      </c>
      <c r="F152" s="2">
        <f>231134+15000</f>
        <v>246134</v>
      </c>
      <c r="G152" s="2">
        <f>104000</f>
        <v>104000</v>
      </c>
      <c r="H152" s="2">
        <f>104000</f>
        <v>104000</v>
      </c>
      <c r="I152" s="2">
        <v>110694</v>
      </c>
      <c r="J152" s="2">
        <f>16440+15000</f>
        <v>31440</v>
      </c>
      <c r="K152" s="2">
        <v>0</v>
      </c>
      <c r="L152" s="2">
        <v>0</v>
      </c>
    </row>
    <row r="153" spans="1:12" ht="45.75" thickBot="1" x14ac:dyDescent="0.3">
      <c r="A153" s="8" t="s">
        <v>33</v>
      </c>
      <c r="B153" s="9" t="s">
        <v>181</v>
      </c>
      <c r="C153" s="8" t="s">
        <v>41</v>
      </c>
      <c r="D153" s="8">
        <v>20000</v>
      </c>
      <c r="E153" s="8">
        <v>11568</v>
      </c>
      <c r="F153" s="8">
        <v>8432</v>
      </c>
      <c r="G153" s="8">
        <v>0</v>
      </c>
      <c r="H153" s="8">
        <v>0</v>
      </c>
      <c r="I153" s="8">
        <v>8432</v>
      </c>
      <c r="J153" s="8">
        <v>0</v>
      </c>
      <c r="K153" s="8">
        <v>0</v>
      </c>
      <c r="L153" s="8">
        <v>0</v>
      </c>
    </row>
    <row r="154" spans="1:12" ht="45.75" thickBot="1" x14ac:dyDescent="0.3">
      <c r="A154" s="8" t="s">
        <v>31</v>
      </c>
      <c r="B154" s="9" t="s">
        <v>182</v>
      </c>
      <c r="C154" s="8" t="s">
        <v>18</v>
      </c>
      <c r="D154" s="8">
        <v>6000</v>
      </c>
      <c r="E154" s="8">
        <v>0</v>
      </c>
      <c r="F154" s="8">
        <v>6000</v>
      </c>
      <c r="G154" s="8">
        <v>0</v>
      </c>
      <c r="H154" s="8">
        <v>0</v>
      </c>
      <c r="I154" s="8">
        <v>6000</v>
      </c>
      <c r="J154" s="8">
        <v>0</v>
      </c>
      <c r="K154" s="8">
        <v>0</v>
      </c>
      <c r="L154" s="8">
        <v>0</v>
      </c>
    </row>
    <row r="155" spans="1:12" ht="45.75" thickBot="1" x14ac:dyDescent="0.3">
      <c r="A155" s="8" t="s">
        <v>33</v>
      </c>
      <c r="B155" s="9" t="s">
        <v>183</v>
      </c>
      <c r="C155" s="8" t="s">
        <v>18</v>
      </c>
      <c r="D155" s="8">
        <v>10000</v>
      </c>
      <c r="E155" s="8">
        <v>8880</v>
      </c>
      <c r="F155" s="8">
        <v>1120</v>
      </c>
      <c r="G155" s="8">
        <v>0</v>
      </c>
      <c r="H155" s="8">
        <v>0</v>
      </c>
      <c r="I155" s="8">
        <v>1120</v>
      </c>
      <c r="J155" s="8">
        <v>0</v>
      </c>
      <c r="K155" s="8">
        <v>0</v>
      </c>
      <c r="L155" s="8">
        <v>0</v>
      </c>
    </row>
    <row r="156" spans="1:12" ht="60.75" thickBot="1" x14ac:dyDescent="0.3">
      <c r="A156" s="8" t="s">
        <v>35</v>
      </c>
      <c r="B156" s="9" t="s">
        <v>184</v>
      </c>
      <c r="C156" s="8" t="s">
        <v>158</v>
      </c>
      <c r="D156" s="8">
        <v>30000</v>
      </c>
      <c r="E156" s="8">
        <v>19478</v>
      </c>
      <c r="F156" s="8">
        <v>10522</v>
      </c>
      <c r="G156" s="8">
        <v>0</v>
      </c>
      <c r="H156" s="8">
        <v>0</v>
      </c>
      <c r="I156" s="8">
        <v>10522</v>
      </c>
      <c r="J156" s="8">
        <v>0</v>
      </c>
      <c r="K156" s="8">
        <v>0</v>
      </c>
      <c r="L156" s="8">
        <v>0</v>
      </c>
    </row>
    <row r="157" spans="1:12" ht="60.75" thickBot="1" x14ac:dyDescent="0.3">
      <c r="A157" s="8" t="s">
        <v>37</v>
      </c>
      <c r="B157" s="9" t="s">
        <v>185</v>
      </c>
      <c r="C157" s="8" t="s">
        <v>25</v>
      </c>
      <c r="D157" s="8">
        <v>10000</v>
      </c>
      <c r="E157" s="8">
        <v>0</v>
      </c>
      <c r="F157" s="8">
        <v>10000</v>
      </c>
      <c r="G157" s="8">
        <v>10000</v>
      </c>
      <c r="H157" s="8">
        <v>10000</v>
      </c>
      <c r="I157" s="8">
        <v>0</v>
      </c>
      <c r="J157" s="8">
        <v>0</v>
      </c>
      <c r="K157" s="8">
        <v>0</v>
      </c>
      <c r="L157" s="8">
        <v>0</v>
      </c>
    </row>
    <row r="158" spans="1:12" ht="201" customHeight="1" thickBot="1" x14ac:dyDescent="0.3">
      <c r="A158" s="8" t="s">
        <v>31</v>
      </c>
      <c r="B158" s="9" t="s">
        <v>263</v>
      </c>
      <c r="C158" s="8" t="s">
        <v>25</v>
      </c>
      <c r="D158" s="8">
        <v>30000</v>
      </c>
      <c r="E158" s="8">
        <v>0</v>
      </c>
      <c r="F158" s="8">
        <v>30000</v>
      </c>
      <c r="G158" s="8">
        <v>30000</v>
      </c>
      <c r="H158" s="8">
        <v>30000</v>
      </c>
      <c r="I158" s="8">
        <v>0</v>
      </c>
      <c r="J158" s="8">
        <v>0</v>
      </c>
      <c r="K158" s="8">
        <v>0</v>
      </c>
      <c r="L158" s="8">
        <v>0</v>
      </c>
    </row>
    <row r="159" spans="1:12" ht="30.75" thickBot="1" x14ac:dyDescent="0.3">
      <c r="A159" s="8" t="s">
        <v>33</v>
      </c>
      <c r="B159" s="9" t="s">
        <v>186</v>
      </c>
      <c r="C159" s="8" t="s">
        <v>18</v>
      </c>
      <c r="D159" s="8">
        <v>8080</v>
      </c>
      <c r="E159" s="8">
        <v>6680</v>
      </c>
      <c r="F159" s="8">
        <v>1400</v>
      </c>
      <c r="G159" s="8">
        <v>0</v>
      </c>
      <c r="H159" s="8">
        <v>0</v>
      </c>
      <c r="I159" s="8">
        <v>0</v>
      </c>
      <c r="J159" s="8">
        <v>1400</v>
      </c>
      <c r="K159" s="8">
        <v>0</v>
      </c>
      <c r="L159" s="8">
        <v>0</v>
      </c>
    </row>
    <row r="160" spans="1:12" ht="90.75" thickBot="1" x14ac:dyDescent="0.3">
      <c r="A160" s="8" t="s">
        <v>35</v>
      </c>
      <c r="B160" s="9" t="s">
        <v>187</v>
      </c>
      <c r="C160" s="8" t="s">
        <v>18</v>
      </c>
      <c r="D160" s="8">
        <v>52000</v>
      </c>
      <c r="E160" s="8">
        <v>60</v>
      </c>
      <c r="F160" s="8">
        <v>51940</v>
      </c>
      <c r="G160" s="8">
        <v>0</v>
      </c>
      <c r="H160" s="8">
        <v>0</v>
      </c>
      <c r="I160" s="8">
        <v>49940</v>
      </c>
      <c r="J160" s="8">
        <v>2000</v>
      </c>
      <c r="K160" s="8">
        <v>0</v>
      </c>
      <c r="L160" s="8">
        <v>0</v>
      </c>
    </row>
    <row r="161" spans="1:12" ht="75.75" thickBot="1" x14ac:dyDescent="0.3">
      <c r="A161" s="8" t="s">
        <v>35</v>
      </c>
      <c r="B161" s="9" t="s">
        <v>188</v>
      </c>
      <c r="C161" s="8" t="s">
        <v>18</v>
      </c>
      <c r="D161" s="8">
        <v>8000</v>
      </c>
      <c r="E161" s="8">
        <v>60</v>
      </c>
      <c r="F161" s="8">
        <v>7940</v>
      </c>
      <c r="G161" s="8">
        <v>0</v>
      </c>
      <c r="H161" s="8">
        <v>0</v>
      </c>
      <c r="I161" s="8">
        <v>0</v>
      </c>
      <c r="J161" s="8">
        <v>7940</v>
      </c>
      <c r="K161" s="8">
        <v>0</v>
      </c>
      <c r="L161" s="8">
        <v>0</v>
      </c>
    </row>
    <row r="162" spans="1:12" ht="60.75" thickBot="1" x14ac:dyDescent="0.3">
      <c r="A162" s="8" t="s">
        <v>31</v>
      </c>
      <c r="B162" s="9" t="s">
        <v>189</v>
      </c>
      <c r="C162" s="8" t="s">
        <v>18</v>
      </c>
      <c r="D162" s="8">
        <v>38280</v>
      </c>
      <c r="E162" s="8">
        <v>0</v>
      </c>
      <c r="F162" s="8">
        <v>38280</v>
      </c>
      <c r="G162" s="8">
        <v>0</v>
      </c>
      <c r="H162" s="8">
        <v>0</v>
      </c>
      <c r="I162" s="8">
        <v>34680</v>
      </c>
      <c r="J162" s="8">
        <v>3600</v>
      </c>
      <c r="K162" s="8">
        <v>0</v>
      </c>
      <c r="L162" s="8">
        <v>0</v>
      </c>
    </row>
    <row r="163" spans="1:12" ht="105.75" thickBot="1" x14ac:dyDescent="0.3">
      <c r="A163" s="8" t="s">
        <v>35</v>
      </c>
      <c r="B163" s="9" t="s">
        <v>262</v>
      </c>
      <c r="C163" s="8" t="s">
        <v>25</v>
      </c>
      <c r="D163" s="8">
        <v>1500</v>
      </c>
      <c r="E163" s="8">
        <v>0</v>
      </c>
      <c r="F163" s="8">
        <v>1500</v>
      </c>
      <c r="G163" s="8">
        <v>0</v>
      </c>
      <c r="H163" s="8">
        <v>0</v>
      </c>
      <c r="I163" s="8">
        <v>0</v>
      </c>
      <c r="J163" s="8">
        <v>1500</v>
      </c>
      <c r="K163" s="8">
        <v>0</v>
      </c>
      <c r="L163" s="8">
        <v>0</v>
      </c>
    </row>
    <row r="164" spans="1:12" ht="120.75" thickBot="1" x14ac:dyDescent="0.3">
      <c r="A164" s="8" t="s">
        <v>35</v>
      </c>
      <c r="B164" s="9" t="s">
        <v>261</v>
      </c>
      <c r="C164" s="8" t="s">
        <v>25</v>
      </c>
      <c r="D164" s="8">
        <v>10000</v>
      </c>
      <c r="E164" s="8">
        <v>0</v>
      </c>
      <c r="F164" s="8">
        <v>10000</v>
      </c>
      <c r="G164" s="8">
        <v>10000</v>
      </c>
      <c r="H164" s="8">
        <v>10000</v>
      </c>
      <c r="I164" s="8">
        <v>0</v>
      </c>
      <c r="J164" s="8">
        <v>0</v>
      </c>
      <c r="K164" s="8">
        <v>0</v>
      </c>
      <c r="L164" s="8">
        <v>0</v>
      </c>
    </row>
    <row r="165" spans="1:12" ht="30.75" thickBot="1" x14ac:dyDescent="0.3">
      <c r="A165" s="8" t="s">
        <v>35</v>
      </c>
      <c r="B165" s="9" t="s">
        <v>259</v>
      </c>
      <c r="C165" s="8" t="s">
        <v>25</v>
      </c>
      <c r="D165" s="8">
        <v>18000</v>
      </c>
      <c r="E165" s="8">
        <v>0</v>
      </c>
      <c r="F165" s="8">
        <v>18000</v>
      </c>
      <c r="G165" s="8">
        <v>18000</v>
      </c>
      <c r="H165" s="8">
        <v>18000</v>
      </c>
      <c r="I165" s="8">
        <v>0</v>
      </c>
      <c r="J165" s="8">
        <v>0</v>
      </c>
      <c r="K165" s="8">
        <v>0</v>
      </c>
      <c r="L165" s="8">
        <v>0</v>
      </c>
    </row>
    <row r="166" spans="1:12" ht="135.75" thickBot="1" x14ac:dyDescent="0.3">
      <c r="A166" s="8" t="s">
        <v>35</v>
      </c>
      <c r="B166" s="9" t="s">
        <v>260</v>
      </c>
      <c r="C166" s="8" t="s">
        <v>25</v>
      </c>
      <c r="D166" s="8">
        <v>15000</v>
      </c>
      <c r="E166" s="8">
        <v>0</v>
      </c>
      <c r="F166" s="8">
        <v>15000</v>
      </c>
      <c r="G166" s="8">
        <v>0</v>
      </c>
      <c r="H166" s="8">
        <v>0</v>
      </c>
      <c r="I166" s="8">
        <v>0</v>
      </c>
      <c r="J166" s="8">
        <v>15000</v>
      </c>
      <c r="K166" s="8">
        <v>0</v>
      </c>
      <c r="L166" s="8">
        <v>0</v>
      </c>
    </row>
    <row r="167" spans="1:12" ht="120.75" thickBot="1" x14ac:dyDescent="0.3">
      <c r="A167" s="8" t="s">
        <v>35</v>
      </c>
      <c r="B167" s="9" t="s">
        <v>190</v>
      </c>
      <c r="C167" s="8" t="s">
        <v>25</v>
      </c>
      <c r="D167" s="8">
        <v>36000</v>
      </c>
      <c r="E167" s="8">
        <v>0</v>
      </c>
      <c r="F167" s="8">
        <v>36000</v>
      </c>
      <c r="G167" s="8">
        <v>36000</v>
      </c>
      <c r="H167" s="8">
        <v>36000</v>
      </c>
      <c r="I167" s="8">
        <v>0</v>
      </c>
      <c r="J167" s="8">
        <v>0</v>
      </c>
      <c r="K167" s="8">
        <v>0</v>
      </c>
      <c r="L167" s="8">
        <v>0</v>
      </c>
    </row>
    <row r="168" spans="1:12" ht="30.75" thickBot="1" x14ac:dyDescent="0.3">
      <c r="A168" s="2" t="s">
        <v>45</v>
      </c>
      <c r="B168" s="2" t="s">
        <v>46</v>
      </c>
      <c r="C168" s="2"/>
      <c r="D168" s="2">
        <v>115694</v>
      </c>
      <c r="E168" s="2">
        <v>338</v>
      </c>
      <c r="F168" s="2">
        <v>115356</v>
      </c>
      <c r="G168" s="2">
        <v>0</v>
      </c>
      <c r="H168" s="2">
        <v>0</v>
      </c>
      <c r="I168" s="2">
        <v>985</v>
      </c>
      <c r="J168" s="2">
        <v>114371</v>
      </c>
      <c r="K168" s="2">
        <v>0</v>
      </c>
      <c r="L168" s="2">
        <v>0</v>
      </c>
    </row>
    <row r="169" spans="1:12" ht="30.75" thickBot="1" x14ac:dyDescent="0.3">
      <c r="A169" s="2" t="s">
        <v>68</v>
      </c>
      <c r="B169" s="2" t="s">
        <v>69</v>
      </c>
      <c r="C169" s="2"/>
      <c r="D169" s="2">
        <v>8023</v>
      </c>
      <c r="E169" s="2">
        <v>338</v>
      </c>
      <c r="F169" s="2">
        <v>7685</v>
      </c>
      <c r="G169" s="2">
        <v>0</v>
      </c>
      <c r="H169" s="2">
        <v>0</v>
      </c>
      <c r="I169" s="2">
        <v>985</v>
      </c>
      <c r="J169" s="2">
        <v>6700</v>
      </c>
      <c r="K169" s="2">
        <v>0</v>
      </c>
      <c r="L169" s="2">
        <v>0</v>
      </c>
    </row>
    <row r="170" spans="1:12" ht="30.75" thickBot="1" x14ac:dyDescent="0.3">
      <c r="A170" s="8" t="s">
        <v>191</v>
      </c>
      <c r="B170" s="9" t="s">
        <v>192</v>
      </c>
      <c r="C170" s="8" t="s">
        <v>18</v>
      </c>
      <c r="D170" s="8">
        <v>1323</v>
      </c>
      <c r="E170" s="8">
        <v>338</v>
      </c>
      <c r="F170" s="8">
        <v>985</v>
      </c>
      <c r="G170" s="8">
        <v>0</v>
      </c>
      <c r="H170" s="8">
        <v>0</v>
      </c>
      <c r="I170" s="8">
        <v>985</v>
      </c>
      <c r="J170" s="8">
        <v>0</v>
      </c>
      <c r="K170" s="8">
        <v>0</v>
      </c>
      <c r="L170" s="8">
        <v>0</v>
      </c>
    </row>
    <row r="171" spans="1:12" ht="30.75" thickBot="1" x14ac:dyDescent="0.3">
      <c r="A171" s="8" t="s">
        <v>193</v>
      </c>
      <c r="B171" s="9" t="s">
        <v>194</v>
      </c>
      <c r="C171" s="8" t="s">
        <v>25</v>
      </c>
      <c r="D171" s="8">
        <v>2400</v>
      </c>
      <c r="E171" s="8">
        <v>0</v>
      </c>
      <c r="F171" s="8">
        <v>2400</v>
      </c>
      <c r="G171" s="8">
        <v>0</v>
      </c>
      <c r="H171" s="8">
        <v>0</v>
      </c>
      <c r="I171" s="8">
        <v>0</v>
      </c>
      <c r="J171" s="8">
        <v>2400</v>
      </c>
      <c r="K171" s="8">
        <v>0</v>
      </c>
      <c r="L171" s="8">
        <v>0</v>
      </c>
    </row>
    <row r="172" spans="1:12" ht="30.75" thickBot="1" x14ac:dyDescent="0.3">
      <c r="A172" s="8" t="s">
        <v>195</v>
      </c>
      <c r="B172" s="9" t="s">
        <v>196</v>
      </c>
      <c r="C172" s="8" t="s">
        <v>25</v>
      </c>
      <c r="D172" s="8">
        <v>4300</v>
      </c>
      <c r="E172" s="8">
        <v>0</v>
      </c>
      <c r="F172" s="8">
        <v>4300</v>
      </c>
      <c r="G172" s="8">
        <v>0</v>
      </c>
      <c r="H172" s="8">
        <v>0</v>
      </c>
      <c r="I172" s="8">
        <v>0</v>
      </c>
      <c r="J172" s="8">
        <v>4300</v>
      </c>
      <c r="K172" s="8">
        <v>0</v>
      </c>
      <c r="L172" s="8">
        <v>0</v>
      </c>
    </row>
    <row r="173" spans="1:12" ht="45.75" thickBot="1" x14ac:dyDescent="0.3">
      <c r="A173" s="2" t="s">
        <v>75</v>
      </c>
      <c r="B173" s="2" t="s">
        <v>76</v>
      </c>
      <c r="C173" s="2"/>
      <c r="D173" s="2">
        <v>23671</v>
      </c>
      <c r="E173" s="2">
        <v>0</v>
      </c>
      <c r="F173" s="2">
        <v>23671</v>
      </c>
      <c r="G173" s="2">
        <v>0</v>
      </c>
      <c r="H173" s="2">
        <v>0</v>
      </c>
      <c r="I173" s="2">
        <v>0</v>
      </c>
      <c r="J173" s="2">
        <v>23671</v>
      </c>
      <c r="K173" s="2">
        <v>0</v>
      </c>
      <c r="L173" s="2">
        <v>0</v>
      </c>
    </row>
    <row r="174" spans="1:12" ht="30.75" thickBot="1" x14ac:dyDescent="0.3">
      <c r="A174" s="8" t="s">
        <v>197</v>
      </c>
      <c r="B174" s="9" t="s">
        <v>198</v>
      </c>
      <c r="C174" s="8" t="s">
        <v>25</v>
      </c>
      <c r="D174" s="8">
        <v>1600</v>
      </c>
      <c r="E174" s="8">
        <v>0</v>
      </c>
      <c r="F174" s="8">
        <v>1600</v>
      </c>
      <c r="G174" s="8">
        <v>0</v>
      </c>
      <c r="H174" s="8">
        <v>0</v>
      </c>
      <c r="I174" s="8">
        <v>0</v>
      </c>
      <c r="J174" s="8">
        <v>1600</v>
      </c>
      <c r="K174" s="8">
        <v>0</v>
      </c>
      <c r="L174" s="8">
        <v>0</v>
      </c>
    </row>
    <row r="175" spans="1:12" ht="60.75" thickBot="1" x14ac:dyDescent="0.3">
      <c r="A175" s="8" t="s">
        <v>191</v>
      </c>
      <c r="B175" s="9" t="s">
        <v>199</v>
      </c>
      <c r="C175" s="8" t="s">
        <v>25</v>
      </c>
      <c r="D175" s="8">
        <v>0</v>
      </c>
      <c r="E175" s="8">
        <v>0</v>
      </c>
      <c r="F175" s="8">
        <v>0</v>
      </c>
      <c r="G175" s="8">
        <v>0</v>
      </c>
      <c r="H175" s="8">
        <v>0</v>
      </c>
      <c r="I175" s="8">
        <v>0</v>
      </c>
      <c r="J175" s="8">
        <v>0</v>
      </c>
      <c r="K175" s="8">
        <v>0</v>
      </c>
      <c r="L175" s="8">
        <v>0</v>
      </c>
    </row>
    <row r="176" spans="1:12" ht="45.75" thickBot="1" x14ac:dyDescent="0.3">
      <c r="A176" s="8" t="s">
        <v>200</v>
      </c>
      <c r="B176" s="9" t="s">
        <v>201</v>
      </c>
      <c r="C176" s="8" t="s">
        <v>25</v>
      </c>
      <c r="D176" s="8">
        <v>7407</v>
      </c>
      <c r="E176" s="8">
        <v>0</v>
      </c>
      <c r="F176" s="8">
        <v>7407</v>
      </c>
      <c r="G176" s="8">
        <v>0</v>
      </c>
      <c r="H176" s="8">
        <v>0</v>
      </c>
      <c r="I176" s="8">
        <v>0</v>
      </c>
      <c r="J176" s="8">
        <v>7407</v>
      </c>
      <c r="K176" s="8">
        <v>0</v>
      </c>
      <c r="L176" s="8">
        <v>0</v>
      </c>
    </row>
    <row r="177" spans="1:12" ht="30.75" thickBot="1" x14ac:dyDescent="0.3">
      <c r="A177" s="8" t="s">
        <v>200</v>
      </c>
      <c r="B177" s="9" t="s">
        <v>202</v>
      </c>
      <c r="C177" s="8" t="s">
        <v>25</v>
      </c>
      <c r="D177" s="8">
        <v>2664</v>
      </c>
      <c r="E177" s="8">
        <v>0</v>
      </c>
      <c r="F177" s="8">
        <v>2664</v>
      </c>
      <c r="G177" s="8">
        <v>0</v>
      </c>
      <c r="H177" s="8">
        <v>0</v>
      </c>
      <c r="I177" s="8">
        <v>0</v>
      </c>
      <c r="J177" s="8">
        <v>2664</v>
      </c>
      <c r="K177" s="8">
        <v>0</v>
      </c>
      <c r="L177" s="8">
        <v>0</v>
      </c>
    </row>
    <row r="178" spans="1:12" ht="30.75" thickBot="1" x14ac:dyDescent="0.3">
      <c r="A178" s="8" t="s">
        <v>191</v>
      </c>
      <c r="B178" s="9" t="s">
        <v>203</v>
      </c>
      <c r="C178" s="8" t="s">
        <v>25</v>
      </c>
      <c r="D178" s="8">
        <v>12000</v>
      </c>
      <c r="E178" s="8">
        <v>0</v>
      </c>
      <c r="F178" s="8">
        <v>12000</v>
      </c>
      <c r="G178" s="8">
        <v>0</v>
      </c>
      <c r="H178" s="8">
        <v>0</v>
      </c>
      <c r="I178" s="8">
        <v>0</v>
      </c>
      <c r="J178" s="8">
        <v>12000</v>
      </c>
      <c r="K178" s="8">
        <v>0</v>
      </c>
      <c r="L178" s="8">
        <v>0</v>
      </c>
    </row>
    <row r="179" spans="1:12" ht="30.75" thickBot="1" x14ac:dyDescent="0.3">
      <c r="A179" s="2" t="s">
        <v>165</v>
      </c>
      <c r="B179" s="2" t="s">
        <v>166</v>
      </c>
      <c r="C179" s="2"/>
      <c r="D179" s="2">
        <v>84000</v>
      </c>
      <c r="E179" s="2">
        <v>0</v>
      </c>
      <c r="F179" s="2">
        <v>84000</v>
      </c>
      <c r="G179" s="2">
        <v>0</v>
      </c>
      <c r="H179" s="2">
        <v>0</v>
      </c>
      <c r="I179" s="2">
        <v>0</v>
      </c>
      <c r="J179" s="2">
        <v>84000</v>
      </c>
      <c r="K179" s="2">
        <v>0</v>
      </c>
      <c r="L179" s="2">
        <v>0</v>
      </c>
    </row>
    <row r="180" spans="1:12" ht="15.75" thickBot="1" x14ac:dyDescent="0.3">
      <c r="A180" s="2"/>
      <c r="B180" s="2" t="s">
        <v>21</v>
      </c>
      <c r="C180" s="2"/>
      <c r="D180" s="2">
        <v>84000</v>
      </c>
      <c r="E180" s="2">
        <v>0</v>
      </c>
      <c r="F180" s="2">
        <v>84000</v>
      </c>
      <c r="G180" s="2">
        <v>0</v>
      </c>
      <c r="H180" s="2">
        <v>0</v>
      </c>
      <c r="I180" s="2">
        <v>0</v>
      </c>
      <c r="J180" s="2">
        <v>84000</v>
      </c>
      <c r="K180" s="2">
        <v>0</v>
      </c>
      <c r="L180" s="2">
        <v>0</v>
      </c>
    </row>
    <row r="181" spans="1:12" ht="45.75" thickBot="1" x14ac:dyDescent="0.3">
      <c r="A181" s="8" t="s">
        <v>191</v>
      </c>
      <c r="B181" s="9" t="s">
        <v>204</v>
      </c>
      <c r="C181" s="8" t="s">
        <v>25</v>
      </c>
      <c r="D181" s="8">
        <v>36000</v>
      </c>
      <c r="E181" s="8">
        <v>0</v>
      </c>
      <c r="F181" s="8">
        <v>36000</v>
      </c>
      <c r="G181" s="8">
        <v>0</v>
      </c>
      <c r="H181" s="8">
        <v>0</v>
      </c>
      <c r="I181" s="8">
        <v>0</v>
      </c>
      <c r="J181" s="8">
        <v>36000</v>
      </c>
      <c r="K181" s="8">
        <v>0</v>
      </c>
      <c r="L181" s="8">
        <v>0</v>
      </c>
    </row>
    <row r="182" spans="1:12" ht="60.75" thickBot="1" x14ac:dyDescent="0.3">
      <c r="A182" s="8" t="s">
        <v>191</v>
      </c>
      <c r="B182" s="9" t="s">
        <v>205</v>
      </c>
      <c r="C182" s="8" t="s">
        <v>25</v>
      </c>
      <c r="D182" s="8">
        <v>48000</v>
      </c>
      <c r="E182" s="8">
        <v>0</v>
      </c>
      <c r="F182" s="8">
        <v>48000</v>
      </c>
      <c r="G182" s="8">
        <v>0</v>
      </c>
      <c r="H182" s="8">
        <v>0</v>
      </c>
      <c r="I182" s="8">
        <v>0</v>
      </c>
      <c r="J182" s="8">
        <v>48000</v>
      </c>
      <c r="K182" s="8">
        <v>0</v>
      </c>
      <c r="L182" s="8">
        <v>0</v>
      </c>
    </row>
    <row r="183" spans="1:12" ht="30.75" thickBot="1" x14ac:dyDescent="0.3">
      <c r="A183" s="2" t="s">
        <v>57</v>
      </c>
      <c r="B183" s="2" t="s">
        <v>58</v>
      </c>
      <c r="C183" s="2"/>
      <c r="D183" s="2">
        <v>361787</v>
      </c>
      <c r="E183" s="2">
        <v>68064</v>
      </c>
      <c r="F183" s="2">
        <v>183993</v>
      </c>
      <c r="G183" s="2">
        <v>45000</v>
      </c>
      <c r="H183" s="2">
        <v>45000</v>
      </c>
      <c r="I183" s="2">
        <v>0</v>
      </c>
      <c r="J183" s="2">
        <v>69284</v>
      </c>
      <c r="K183" s="2">
        <v>69709</v>
      </c>
      <c r="L183" s="2">
        <v>0</v>
      </c>
    </row>
    <row r="184" spans="1:12" ht="30.75" thickBot="1" x14ac:dyDescent="0.3">
      <c r="A184" s="2" t="s">
        <v>68</v>
      </c>
      <c r="B184" s="2" t="s">
        <v>69</v>
      </c>
      <c r="C184" s="2"/>
      <c r="D184" s="2">
        <v>26164</v>
      </c>
      <c r="E184" s="2">
        <v>0</v>
      </c>
      <c r="F184" s="2">
        <v>26164</v>
      </c>
      <c r="G184" s="2">
        <v>0</v>
      </c>
      <c r="H184" s="2">
        <v>0</v>
      </c>
      <c r="I184" s="2">
        <v>0</v>
      </c>
      <c r="J184" s="2">
        <v>26164</v>
      </c>
      <c r="K184" s="2">
        <v>0</v>
      </c>
      <c r="L184" s="2">
        <v>0</v>
      </c>
    </row>
    <row r="185" spans="1:12" ht="45.75" thickBot="1" x14ac:dyDescent="0.3">
      <c r="A185" s="8" t="s">
        <v>206</v>
      </c>
      <c r="B185" s="9" t="s">
        <v>207</v>
      </c>
      <c r="C185" s="8" t="s">
        <v>25</v>
      </c>
      <c r="D185" s="8">
        <v>1800</v>
      </c>
      <c r="E185" s="8">
        <v>0</v>
      </c>
      <c r="F185" s="8">
        <v>1800</v>
      </c>
      <c r="G185" s="8">
        <v>0</v>
      </c>
      <c r="H185" s="8">
        <v>0</v>
      </c>
      <c r="I185" s="8">
        <v>0</v>
      </c>
      <c r="J185" s="8">
        <v>1800</v>
      </c>
      <c r="K185" s="8">
        <v>0</v>
      </c>
      <c r="L185" s="8">
        <v>0</v>
      </c>
    </row>
    <row r="186" spans="1:12" ht="45.75" thickBot="1" x14ac:dyDescent="0.3">
      <c r="A186" s="8" t="s">
        <v>208</v>
      </c>
      <c r="B186" s="9" t="s">
        <v>209</v>
      </c>
      <c r="C186" s="8" t="s">
        <v>25</v>
      </c>
      <c r="D186" s="8">
        <v>24364</v>
      </c>
      <c r="E186" s="8">
        <v>0</v>
      </c>
      <c r="F186" s="8">
        <v>24364</v>
      </c>
      <c r="G186" s="8">
        <v>0</v>
      </c>
      <c r="H186" s="8">
        <v>0</v>
      </c>
      <c r="I186" s="8">
        <v>0</v>
      </c>
      <c r="J186" s="8">
        <v>24364</v>
      </c>
      <c r="K186" s="8">
        <v>0</v>
      </c>
      <c r="L186" s="8">
        <v>0</v>
      </c>
    </row>
    <row r="187" spans="1:12" ht="45.75" thickBot="1" x14ac:dyDescent="0.3">
      <c r="A187" s="2" t="s">
        <v>75</v>
      </c>
      <c r="B187" s="2" t="s">
        <v>76</v>
      </c>
      <c r="C187" s="2"/>
      <c r="D187" s="2">
        <v>22840</v>
      </c>
      <c r="E187" s="2">
        <v>0</v>
      </c>
      <c r="F187" s="2">
        <v>22840</v>
      </c>
      <c r="G187" s="2">
        <v>0</v>
      </c>
      <c r="H187" s="2">
        <v>0</v>
      </c>
      <c r="I187" s="2">
        <v>0</v>
      </c>
      <c r="J187" s="2">
        <v>22840</v>
      </c>
      <c r="K187" s="2">
        <v>0</v>
      </c>
      <c r="L187" s="2">
        <v>0</v>
      </c>
    </row>
    <row r="188" spans="1:12" ht="30.75" thickBot="1" x14ac:dyDescent="0.3">
      <c r="A188" s="8" t="s">
        <v>210</v>
      </c>
      <c r="B188" s="9" t="s">
        <v>211</v>
      </c>
      <c r="C188" s="8" t="s">
        <v>25</v>
      </c>
      <c r="D188" s="8">
        <v>1200</v>
      </c>
      <c r="E188" s="8">
        <v>0</v>
      </c>
      <c r="F188" s="8">
        <v>1200</v>
      </c>
      <c r="G188" s="8">
        <v>0</v>
      </c>
      <c r="H188" s="8">
        <v>0</v>
      </c>
      <c r="I188" s="8">
        <v>0</v>
      </c>
      <c r="J188" s="8">
        <v>1200</v>
      </c>
      <c r="K188" s="8">
        <v>0</v>
      </c>
      <c r="L188" s="8">
        <v>0</v>
      </c>
    </row>
    <row r="189" spans="1:12" ht="45.75" thickBot="1" x14ac:dyDescent="0.3">
      <c r="A189" s="8" t="s">
        <v>210</v>
      </c>
      <c r="B189" s="9" t="s">
        <v>212</v>
      </c>
      <c r="C189" s="8" t="s">
        <v>25</v>
      </c>
      <c r="D189" s="8">
        <v>2640</v>
      </c>
      <c r="E189" s="8">
        <v>0</v>
      </c>
      <c r="F189" s="8">
        <v>2640</v>
      </c>
      <c r="G189" s="8">
        <v>0</v>
      </c>
      <c r="H189" s="8">
        <v>0</v>
      </c>
      <c r="I189" s="8">
        <v>0</v>
      </c>
      <c r="J189" s="8">
        <v>2640</v>
      </c>
      <c r="K189" s="8">
        <v>0</v>
      </c>
      <c r="L189" s="8">
        <v>0</v>
      </c>
    </row>
    <row r="190" spans="1:12" ht="45.75" thickBot="1" x14ac:dyDescent="0.3">
      <c r="A190" s="8" t="s">
        <v>210</v>
      </c>
      <c r="B190" s="9" t="s">
        <v>213</v>
      </c>
      <c r="C190" s="8" t="s">
        <v>25</v>
      </c>
      <c r="D190" s="8">
        <v>6000</v>
      </c>
      <c r="E190" s="8">
        <v>0</v>
      </c>
      <c r="F190" s="8">
        <v>6000</v>
      </c>
      <c r="G190" s="8">
        <v>0</v>
      </c>
      <c r="H190" s="8">
        <v>0</v>
      </c>
      <c r="I190" s="8">
        <v>0</v>
      </c>
      <c r="J190" s="8">
        <v>6000</v>
      </c>
      <c r="K190" s="8">
        <v>0</v>
      </c>
      <c r="L190" s="8">
        <v>0</v>
      </c>
    </row>
    <row r="191" spans="1:12" ht="45.75" thickBot="1" x14ac:dyDescent="0.3">
      <c r="A191" s="8" t="s">
        <v>214</v>
      </c>
      <c r="B191" s="9" t="s">
        <v>215</v>
      </c>
      <c r="C191" s="8" t="s">
        <v>25</v>
      </c>
      <c r="D191" s="8">
        <v>13000</v>
      </c>
      <c r="E191" s="8">
        <v>0</v>
      </c>
      <c r="F191" s="8">
        <v>13000</v>
      </c>
      <c r="G191" s="8">
        <v>0</v>
      </c>
      <c r="H191" s="8">
        <v>0</v>
      </c>
      <c r="I191" s="8">
        <v>0</v>
      </c>
      <c r="J191" s="8">
        <v>13000</v>
      </c>
      <c r="K191" s="8">
        <v>0</v>
      </c>
      <c r="L191" s="8">
        <v>0</v>
      </c>
    </row>
    <row r="192" spans="1:12" ht="30.75" thickBot="1" x14ac:dyDescent="0.3">
      <c r="A192" s="2" t="s">
        <v>91</v>
      </c>
      <c r="B192" s="2" t="s">
        <v>92</v>
      </c>
      <c r="C192" s="2"/>
      <c r="D192" s="2">
        <v>63000</v>
      </c>
      <c r="E192" s="2">
        <v>0</v>
      </c>
      <c r="F192" s="2">
        <v>63000</v>
      </c>
      <c r="G192" s="2">
        <v>45000</v>
      </c>
      <c r="H192" s="2">
        <v>45000</v>
      </c>
      <c r="I192" s="2">
        <v>0</v>
      </c>
      <c r="J192" s="2">
        <v>18000</v>
      </c>
      <c r="K192" s="2">
        <v>0</v>
      </c>
      <c r="L192" s="2">
        <v>0</v>
      </c>
    </row>
    <row r="193" spans="1:12" ht="30.75" thickBot="1" x14ac:dyDescent="0.3">
      <c r="A193" s="8" t="s">
        <v>210</v>
      </c>
      <c r="B193" s="9" t="s">
        <v>216</v>
      </c>
      <c r="C193" s="8" t="s">
        <v>18</v>
      </c>
      <c r="D193" s="8">
        <v>18000</v>
      </c>
      <c r="E193" s="8">
        <v>0</v>
      </c>
      <c r="F193" s="8">
        <v>18000</v>
      </c>
      <c r="G193" s="8">
        <v>0</v>
      </c>
      <c r="H193" s="8">
        <v>0</v>
      </c>
      <c r="I193" s="8">
        <v>0</v>
      </c>
      <c r="J193" s="8">
        <v>18000</v>
      </c>
      <c r="K193" s="8">
        <v>0</v>
      </c>
      <c r="L193" s="8">
        <v>0</v>
      </c>
    </row>
    <row r="194" spans="1:12" ht="60.75" thickBot="1" x14ac:dyDescent="0.3">
      <c r="A194" s="8" t="s">
        <v>217</v>
      </c>
      <c r="B194" s="9" t="s">
        <v>218</v>
      </c>
      <c r="C194" s="8" t="s">
        <v>25</v>
      </c>
      <c r="D194" s="8">
        <v>45000</v>
      </c>
      <c r="E194" s="8">
        <v>0</v>
      </c>
      <c r="F194" s="8">
        <v>45000</v>
      </c>
      <c r="G194" s="8">
        <v>45000</v>
      </c>
      <c r="H194" s="8">
        <v>45000</v>
      </c>
      <c r="I194" s="8">
        <v>0</v>
      </c>
      <c r="J194" s="8">
        <v>0</v>
      </c>
      <c r="K194" s="8">
        <v>0</v>
      </c>
      <c r="L194" s="8">
        <v>0</v>
      </c>
    </row>
    <row r="195" spans="1:12" ht="30.75" thickBot="1" x14ac:dyDescent="0.3">
      <c r="A195" s="2" t="s">
        <v>95</v>
      </c>
      <c r="B195" s="2" t="s">
        <v>96</v>
      </c>
      <c r="C195" s="2"/>
      <c r="D195" s="2">
        <v>2280</v>
      </c>
      <c r="E195" s="2">
        <v>0</v>
      </c>
      <c r="F195" s="2">
        <v>2280</v>
      </c>
      <c r="G195" s="2">
        <v>0</v>
      </c>
      <c r="H195" s="2">
        <v>0</v>
      </c>
      <c r="I195" s="2">
        <v>0</v>
      </c>
      <c r="J195" s="2">
        <v>2280</v>
      </c>
      <c r="K195" s="2">
        <v>0</v>
      </c>
      <c r="L195" s="2">
        <v>0</v>
      </c>
    </row>
    <row r="196" spans="1:12" ht="30.75" thickBot="1" x14ac:dyDescent="0.3">
      <c r="A196" s="8" t="s">
        <v>208</v>
      </c>
      <c r="B196" s="9" t="s">
        <v>219</v>
      </c>
      <c r="C196" s="8" t="s">
        <v>25</v>
      </c>
      <c r="D196" s="8">
        <v>2280</v>
      </c>
      <c r="E196" s="8">
        <v>0</v>
      </c>
      <c r="F196" s="8">
        <v>2280</v>
      </c>
      <c r="G196" s="8">
        <v>0</v>
      </c>
      <c r="H196" s="8">
        <v>0</v>
      </c>
      <c r="I196" s="8">
        <v>0</v>
      </c>
      <c r="J196" s="8">
        <v>2280</v>
      </c>
      <c r="K196" s="8">
        <v>0</v>
      </c>
      <c r="L196" s="8">
        <v>0</v>
      </c>
    </row>
    <row r="197" spans="1:12" ht="30.75" thickBot="1" x14ac:dyDescent="0.3">
      <c r="A197" s="2" t="s">
        <v>165</v>
      </c>
      <c r="B197" s="2" t="s">
        <v>166</v>
      </c>
      <c r="C197" s="2"/>
      <c r="D197" s="2">
        <v>140378</v>
      </c>
      <c r="E197" s="2">
        <v>30648</v>
      </c>
      <c r="F197" s="2">
        <v>0</v>
      </c>
      <c r="G197" s="2">
        <v>0</v>
      </c>
      <c r="H197" s="2">
        <v>0</v>
      </c>
      <c r="I197" s="2">
        <v>0</v>
      </c>
      <c r="J197" s="2">
        <v>0</v>
      </c>
      <c r="K197" s="2">
        <v>0</v>
      </c>
      <c r="L197" s="2">
        <v>0</v>
      </c>
    </row>
    <row r="198" spans="1:12" ht="15.75" thickBot="1" x14ac:dyDescent="0.3">
      <c r="A198" s="2"/>
      <c r="B198" s="2" t="s">
        <v>21</v>
      </c>
      <c r="C198" s="2"/>
      <c r="D198" s="2">
        <v>26000</v>
      </c>
      <c r="E198" s="2">
        <v>25968</v>
      </c>
      <c r="F198" s="2">
        <v>0</v>
      </c>
      <c r="G198" s="2">
        <v>0</v>
      </c>
      <c r="H198" s="2">
        <v>0</v>
      </c>
      <c r="I198" s="2">
        <v>0</v>
      </c>
      <c r="J198" s="2">
        <v>0</v>
      </c>
      <c r="K198" s="2">
        <v>0</v>
      </c>
      <c r="L198" s="2">
        <v>0</v>
      </c>
    </row>
    <row r="199" spans="1:12" ht="30.75" thickBot="1" x14ac:dyDescent="0.3">
      <c r="A199" s="8" t="s">
        <v>208</v>
      </c>
      <c r="B199" s="9" t="s">
        <v>220</v>
      </c>
      <c r="C199" s="8" t="s">
        <v>18</v>
      </c>
      <c r="D199" s="8">
        <v>26000</v>
      </c>
      <c r="E199" s="8">
        <v>25968</v>
      </c>
      <c r="F199" s="8">
        <v>0</v>
      </c>
      <c r="G199" s="8">
        <v>0</v>
      </c>
      <c r="H199" s="8">
        <v>0</v>
      </c>
      <c r="I199" s="8">
        <v>0</v>
      </c>
      <c r="J199" s="8">
        <v>0</v>
      </c>
      <c r="K199" s="8">
        <v>0</v>
      </c>
      <c r="L199" s="8">
        <v>0</v>
      </c>
    </row>
    <row r="200" spans="1:12" ht="15.75" thickBot="1" x14ac:dyDescent="0.3">
      <c r="A200" s="2"/>
      <c r="B200" s="2" t="s">
        <v>15</v>
      </c>
      <c r="C200" s="2"/>
      <c r="D200" s="2">
        <v>114378</v>
      </c>
      <c r="E200" s="2">
        <v>4680</v>
      </c>
      <c r="F200" s="2">
        <v>0</v>
      </c>
      <c r="G200" s="2">
        <v>0</v>
      </c>
      <c r="H200" s="2">
        <v>0</v>
      </c>
      <c r="I200" s="2">
        <v>0</v>
      </c>
      <c r="J200" s="2">
        <v>0</v>
      </c>
      <c r="K200" s="2">
        <v>0</v>
      </c>
      <c r="L200" s="2">
        <v>0</v>
      </c>
    </row>
    <row r="201" spans="1:12" ht="45.75" thickBot="1" x14ac:dyDescent="0.3">
      <c r="A201" s="8" t="s">
        <v>206</v>
      </c>
      <c r="B201" s="9" t="s">
        <v>221</v>
      </c>
      <c r="C201" s="8" t="s">
        <v>41</v>
      </c>
      <c r="D201" s="8">
        <v>114378</v>
      </c>
      <c r="E201" s="8">
        <v>4680</v>
      </c>
      <c r="F201" s="8">
        <v>0</v>
      </c>
      <c r="G201" s="8">
        <v>0</v>
      </c>
      <c r="H201" s="8">
        <v>0</v>
      </c>
      <c r="I201" s="8">
        <v>0</v>
      </c>
      <c r="J201" s="8">
        <v>0</v>
      </c>
      <c r="K201" s="8">
        <v>0</v>
      </c>
      <c r="L201" s="8">
        <v>0</v>
      </c>
    </row>
    <row r="202" spans="1:12" ht="15.75" thickBot="1" x14ac:dyDescent="0.3">
      <c r="A202" s="2" t="s">
        <v>114</v>
      </c>
      <c r="B202" s="2" t="s">
        <v>115</v>
      </c>
      <c r="C202" s="2"/>
      <c r="D202" s="2">
        <v>107125</v>
      </c>
      <c r="E202" s="2">
        <v>37416</v>
      </c>
      <c r="F202" s="2">
        <v>69709</v>
      </c>
      <c r="G202" s="2">
        <v>0</v>
      </c>
      <c r="H202" s="2">
        <v>0</v>
      </c>
      <c r="I202" s="2">
        <v>0</v>
      </c>
      <c r="J202" s="2">
        <v>0</v>
      </c>
      <c r="K202" s="2">
        <v>69709</v>
      </c>
      <c r="L202" s="2">
        <v>0</v>
      </c>
    </row>
    <row r="203" spans="1:12" ht="105.75" thickBot="1" x14ac:dyDescent="0.3">
      <c r="A203" s="8" t="s">
        <v>222</v>
      </c>
      <c r="B203" s="9" t="s">
        <v>223</v>
      </c>
      <c r="C203" s="8" t="s">
        <v>18</v>
      </c>
      <c r="D203" s="8">
        <v>107125</v>
      </c>
      <c r="E203" s="8">
        <v>37416</v>
      </c>
      <c r="F203" s="8">
        <v>69709</v>
      </c>
      <c r="G203" s="8">
        <v>0</v>
      </c>
      <c r="H203" s="8">
        <v>0</v>
      </c>
      <c r="I203" s="8">
        <v>0</v>
      </c>
      <c r="J203" s="8">
        <v>0</v>
      </c>
      <c r="K203" s="8">
        <v>69709</v>
      </c>
      <c r="L203" s="8">
        <v>0</v>
      </c>
    </row>
    <row r="204" spans="1:12" ht="30.75" thickBot="1" x14ac:dyDescent="0.3">
      <c r="A204" s="2" t="s">
        <v>224</v>
      </c>
      <c r="B204" s="2" t="s">
        <v>225</v>
      </c>
      <c r="C204" s="2"/>
      <c r="D204" s="2">
        <v>574960</v>
      </c>
      <c r="E204" s="2">
        <v>136808</v>
      </c>
      <c r="F204" s="2">
        <v>264732</v>
      </c>
      <c r="G204" s="2">
        <v>140000</v>
      </c>
      <c r="H204" s="2">
        <v>140000</v>
      </c>
      <c r="I204" s="2">
        <v>17940</v>
      </c>
      <c r="J204" s="2">
        <v>106792</v>
      </c>
      <c r="K204" s="2">
        <v>0</v>
      </c>
      <c r="L204" s="2">
        <v>0</v>
      </c>
    </row>
    <row r="205" spans="1:12" ht="15.75" thickBot="1" x14ac:dyDescent="0.3">
      <c r="A205" s="2" t="s">
        <v>13</v>
      </c>
      <c r="B205" s="2" t="s">
        <v>14</v>
      </c>
      <c r="C205" s="2"/>
      <c r="D205" s="2">
        <v>8560</v>
      </c>
      <c r="E205" s="2">
        <v>0</v>
      </c>
      <c r="F205" s="2">
        <v>8560</v>
      </c>
      <c r="G205" s="2">
        <v>0</v>
      </c>
      <c r="H205" s="2">
        <v>0</v>
      </c>
      <c r="I205" s="2">
        <v>0</v>
      </c>
      <c r="J205" s="2">
        <v>8560</v>
      </c>
      <c r="K205" s="2">
        <v>0</v>
      </c>
      <c r="L205" s="2">
        <v>0</v>
      </c>
    </row>
    <row r="206" spans="1:12" ht="45.75" thickBot="1" x14ac:dyDescent="0.3">
      <c r="A206" s="2" t="s">
        <v>226</v>
      </c>
      <c r="B206" s="2" t="s">
        <v>227</v>
      </c>
      <c r="C206" s="2"/>
      <c r="D206" s="2">
        <v>8560</v>
      </c>
      <c r="E206" s="2">
        <v>0</v>
      </c>
      <c r="F206" s="2">
        <v>8560</v>
      </c>
      <c r="G206" s="2">
        <v>0</v>
      </c>
      <c r="H206" s="2">
        <v>0</v>
      </c>
      <c r="I206" s="2">
        <v>0</v>
      </c>
      <c r="J206" s="2">
        <v>8560</v>
      </c>
      <c r="K206" s="2">
        <v>0</v>
      </c>
      <c r="L206" s="2">
        <v>0</v>
      </c>
    </row>
    <row r="207" spans="1:12" ht="30.75" thickBot="1" x14ac:dyDescent="0.3">
      <c r="A207" s="8" t="s">
        <v>16</v>
      </c>
      <c r="B207" s="9" t="s">
        <v>228</v>
      </c>
      <c r="C207" s="8" t="s">
        <v>25</v>
      </c>
      <c r="D207" s="8">
        <v>8560</v>
      </c>
      <c r="E207" s="8">
        <v>0</v>
      </c>
      <c r="F207" s="8">
        <v>8560</v>
      </c>
      <c r="G207" s="8">
        <v>0</v>
      </c>
      <c r="H207" s="8">
        <v>0</v>
      </c>
      <c r="I207" s="8">
        <v>0</v>
      </c>
      <c r="J207" s="8">
        <v>8560</v>
      </c>
      <c r="K207" s="8">
        <v>0</v>
      </c>
      <c r="L207" s="8">
        <v>0</v>
      </c>
    </row>
    <row r="208" spans="1:12" ht="60.75" thickBot="1" x14ac:dyDescent="0.3">
      <c r="A208" s="2" t="s">
        <v>29</v>
      </c>
      <c r="B208" s="2" t="s">
        <v>30</v>
      </c>
      <c r="C208" s="2"/>
      <c r="D208" s="2">
        <v>272400</v>
      </c>
      <c r="E208" s="2">
        <v>80720</v>
      </c>
      <c r="F208" s="2">
        <v>164780</v>
      </c>
      <c r="G208" s="2">
        <v>140000</v>
      </c>
      <c r="H208" s="2">
        <v>140000</v>
      </c>
      <c r="I208" s="2">
        <v>17940</v>
      </c>
      <c r="J208" s="2">
        <v>6840</v>
      </c>
      <c r="K208" s="2">
        <v>0</v>
      </c>
      <c r="L208" s="2">
        <v>0</v>
      </c>
    </row>
    <row r="209" spans="1:12" ht="45.75" thickBot="1" x14ac:dyDescent="0.3">
      <c r="A209" s="2" t="s">
        <v>229</v>
      </c>
      <c r="B209" s="2" t="s">
        <v>230</v>
      </c>
      <c r="C209" s="2"/>
      <c r="D209" s="2">
        <v>272400</v>
      </c>
      <c r="E209" s="2">
        <v>80720</v>
      </c>
      <c r="F209" s="2">
        <v>164780</v>
      </c>
      <c r="G209" s="2">
        <v>140000</v>
      </c>
      <c r="H209" s="2">
        <v>140000</v>
      </c>
      <c r="I209" s="2">
        <v>17940</v>
      </c>
      <c r="J209" s="2">
        <v>6840</v>
      </c>
      <c r="K209" s="2">
        <v>0</v>
      </c>
      <c r="L209" s="2">
        <v>0</v>
      </c>
    </row>
    <row r="210" spans="1:12" ht="45.75" thickBot="1" x14ac:dyDescent="0.3">
      <c r="A210" s="8" t="s">
        <v>31</v>
      </c>
      <c r="B210" s="9" t="s">
        <v>231</v>
      </c>
      <c r="C210" s="8" t="s">
        <v>18</v>
      </c>
      <c r="D210" s="8">
        <v>36000</v>
      </c>
      <c r="E210" s="8">
        <v>17940</v>
      </c>
      <c r="F210" s="8">
        <v>17940</v>
      </c>
      <c r="G210" s="8">
        <v>0</v>
      </c>
      <c r="H210" s="8">
        <v>0</v>
      </c>
      <c r="I210" s="8">
        <v>17940</v>
      </c>
      <c r="J210" s="8">
        <v>0</v>
      </c>
      <c r="K210" s="8">
        <v>0</v>
      </c>
      <c r="L210" s="8">
        <v>0</v>
      </c>
    </row>
    <row r="211" spans="1:12" ht="15.75" thickBot="1" x14ac:dyDescent="0.3">
      <c r="A211" s="8" t="s">
        <v>31</v>
      </c>
      <c r="B211" s="9" t="s">
        <v>232</v>
      </c>
      <c r="C211" s="8" t="s">
        <v>18</v>
      </c>
      <c r="D211" s="8">
        <v>168000</v>
      </c>
      <c r="E211" s="8">
        <v>14900</v>
      </c>
      <c r="F211" s="8">
        <v>140000</v>
      </c>
      <c r="G211" s="8">
        <v>140000</v>
      </c>
      <c r="H211" s="8">
        <v>140000</v>
      </c>
      <c r="I211" s="8">
        <v>0</v>
      </c>
      <c r="J211" s="8">
        <v>0</v>
      </c>
      <c r="K211" s="8">
        <v>0</v>
      </c>
      <c r="L211" s="8">
        <v>0</v>
      </c>
    </row>
    <row r="212" spans="1:12" ht="30.75" thickBot="1" x14ac:dyDescent="0.3">
      <c r="A212" s="8" t="s">
        <v>31</v>
      </c>
      <c r="B212" s="9" t="s">
        <v>233</v>
      </c>
      <c r="C212" s="8" t="s">
        <v>234</v>
      </c>
      <c r="D212" s="8">
        <v>68400</v>
      </c>
      <c r="E212" s="8">
        <v>47880</v>
      </c>
      <c r="F212" s="8">
        <v>6840</v>
      </c>
      <c r="G212" s="8">
        <v>0</v>
      </c>
      <c r="H212" s="8">
        <v>0</v>
      </c>
      <c r="I212" s="8">
        <v>0</v>
      </c>
      <c r="J212" s="8">
        <v>6840</v>
      </c>
      <c r="K212" s="8">
        <v>0</v>
      </c>
      <c r="L212" s="8">
        <v>0</v>
      </c>
    </row>
    <row r="213" spans="1:12" ht="30.75" thickBot="1" x14ac:dyDescent="0.3">
      <c r="A213" s="2" t="s">
        <v>57</v>
      </c>
      <c r="B213" s="2" t="s">
        <v>58</v>
      </c>
      <c r="C213" s="2"/>
      <c r="D213" s="2">
        <v>294000</v>
      </c>
      <c r="E213" s="2">
        <v>56088</v>
      </c>
      <c r="F213" s="2">
        <v>91392</v>
      </c>
      <c r="G213" s="2">
        <v>0</v>
      </c>
      <c r="H213" s="2">
        <v>0</v>
      </c>
      <c r="I213" s="2">
        <v>0</v>
      </c>
      <c r="J213" s="2">
        <v>91392</v>
      </c>
      <c r="K213" s="2">
        <v>0</v>
      </c>
      <c r="L213" s="2">
        <v>0</v>
      </c>
    </row>
    <row r="214" spans="1:12" ht="45.75" thickBot="1" x14ac:dyDescent="0.3">
      <c r="A214" s="2" t="s">
        <v>229</v>
      </c>
      <c r="B214" s="2" t="s">
        <v>230</v>
      </c>
      <c r="C214" s="2"/>
      <c r="D214" s="2">
        <v>294000</v>
      </c>
      <c r="E214" s="2">
        <v>56088</v>
      </c>
      <c r="F214" s="2">
        <v>91392</v>
      </c>
      <c r="G214" s="2">
        <v>0</v>
      </c>
      <c r="H214" s="2">
        <v>0</v>
      </c>
      <c r="I214" s="2">
        <v>0</v>
      </c>
      <c r="J214" s="2">
        <v>91392</v>
      </c>
      <c r="K214" s="2">
        <v>0</v>
      </c>
      <c r="L214" s="2">
        <v>0</v>
      </c>
    </row>
    <row r="215" spans="1:12" ht="45.75" thickBot="1" x14ac:dyDescent="0.3">
      <c r="A215" s="8" t="s">
        <v>208</v>
      </c>
      <c r="B215" s="9" t="s">
        <v>235</v>
      </c>
      <c r="C215" s="8" t="s">
        <v>18</v>
      </c>
      <c r="D215" s="8">
        <v>54000</v>
      </c>
      <c r="E215" s="8">
        <v>0</v>
      </c>
      <c r="F215" s="8">
        <v>54000</v>
      </c>
      <c r="G215" s="8">
        <v>0</v>
      </c>
      <c r="H215" s="8">
        <v>0</v>
      </c>
      <c r="I215" s="8">
        <v>0</v>
      </c>
      <c r="J215" s="8">
        <v>54000</v>
      </c>
      <c r="K215" s="8">
        <v>0</v>
      </c>
      <c r="L215" s="8">
        <v>0</v>
      </c>
    </row>
    <row r="216" spans="1:12" ht="45.75" thickBot="1" x14ac:dyDescent="0.3">
      <c r="A216" s="8" t="s">
        <v>210</v>
      </c>
      <c r="B216" s="9" t="s">
        <v>236</v>
      </c>
      <c r="C216" s="8" t="s">
        <v>41</v>
      </c>
      <c r="D216" s="8">
        <v>240000</v>
      </c>
      <c r="E216" s="8">
        <v>56088</v>
      </c>
      <c r="F216" s="8">
        <v>37392</v>
      </c>
      <c r="G216" s="8">
        <v>0</v>
      </c>
      <c r="H216" s="8">
        <v>0</v>
      </c>
      <c r="I216" s="8">
        <v>0</v>
      </c>
      <c r="J216" s="8">
        <v>37392</v>
      </c>
      <c r="K216" s="8">
        <v>0</v>
      </c>
      <c r="L216" s="8">
        <v>0</v>
      </c>
    </row>
    <row r="217" spans="1:12" ht="15.75" thickBot="1" x14ac:dyDescent="0.3">
      <c r="A217" s="2" t="s">
        <v>237</v>
      </c>
      <c r="B217" s="2" t="s">
        <v>238</v>
      </c>
      <c r="C217" s="2"/>
      <c r="D217" s="2">
        <v>24000</v>
      </c>
      <c r="E217" s="2">
        <v>0</v>
      </c>
      <c r="F217" s="2">
        <v>24000</v>
      </c>
      <c r="G217" s="2">
        <v>0</v>
      </c>
      <c r="H217" s="2">
        <v>0</v>
      </c>
      <c r="I217" s="2">
        <v>0</v>
      </c>
      <c r="J217" s="2">
        <v>24000</v>
      </c>
      <c r="K217" s="2">
        <v>0</v>
      </c>
      <c r="L217" s="2">
        <v>0</v>
      </c>
    </row>
    <row r="218" spans="1:12" ht="60.75" thickBot="1" x14ac:dyDescent="0.3">
      <c r="A218" s="2" t="s">
        <v>29</v>
      </c>
      <c r="B218" s="2" t="s">
        <v>30</v>
      </c>
      <c r="C218" s="2"/>
      <c r="D218" s="2">
        <v>24000</v>
      </c>
      <c r="E218" s="2">
        <v>0</v>
      </c>
      <c r="F218" s="2">
        <v>24000</v>
      </c>
      <c r="G218" s="2">
        <v>0</v>
      </c>
      <c r="H218" s="2">
        <v>0</v>
      </c>
      <c r="I218" s="2">
        <v>0</v>
      </c>
      <c r="J218" s="2">
        <v>24000</v>
      </c>
      <c r="K218" s="2">
        <v>0</v>
      </c>
      <c r="L218" s="2">
        <v>0</v>
      </c>
    </row>
    <row r="219" spans="1:12" ht="30.75" thickBot="1" x14ac:dyDescent="0.3">
      <c r="A219" s="8" t="s">
        <v>239</v>
      </c>
      <c r="B219" s="9" t="s">
        <v>240</v>
      </c>
      <c r="C219" s="8" t="s">
        <v>25</v>
      </c>
      <c r="D219" s="8">
        <v>24000</v>
      </c>
      <c r="E219" s="8">
        <v>0</v>
      </c>
      <c r="F219" s="8">
        <v>24000</v>
      </c>
      <c r="G219" s="8">
        <v>0</v>
      </c>
      <c r="H219" s="8">
        <v>0</v>
      </c>
      <c r="I219" s="8">
        <v>0</v>
      </c>
      <c r="J219" s="8">
        <v>24000</v>
      </c>
      <c r="K219" s="8">
        <v>0</v>
      </c>
      <c r="L219" s="8">
        <v>0</v>
      </c>
    </row>
    <row r="220" spans="1:12" s="5" customFormat="1" x14ac:dyDescent="0.25">
      <c r="A220" s="4" t="s">
        <v>241</v>
      </c>
      <c r="B220" s="4" t="s">
        <v>242</v>
      </c>
      <c r="C220" s="4"/>
      <c r="D220" s="4">
        <v>0</v>
      </c>
      <c r="E220" s="4">
        <v>0</v>
      </c>
      <c r="F220" s="4">
        <v>0</v>
      </c>
      <c r="G220" s="4">
        <v>0</v>
      </c>
      <c r="H220" s="4">
        <v>0</v>
      </c>
      <c r="I220" s="4">
        <v>0</v>
      </c>
      <c r="J220" s="4">
        <v>0</v>
      </c>
      <c r="K220" s="4">
        <v>0</v>
      </c>
      <c r="L220" s="4">
        <v>0</v>
      </c>
    </row>
    <row r="221" spans="1:12" s="5" customFormat="1" ht="30" x14ac:dyDescent="0.25">
      <c r="A221" s="4" t="s">
        <v>243</v>
      </c>
      <c r="B221" s="4" t="s">
        <v>244</v>
      </c>
      <c r="C221" s="4"/>
      <c r="D221" s="4">
        <v>0</v>
      </c>
      <c r="E221" s="4">
        <v>0</v>
      </c>
      <c r="F221" s="4">
        <v>0</v>
      </c>
      <c r="G221" s="4">
        <v>0</v>
      </c>
      <c r="H221" s="4">
        <v>0</v>
      </c>
      <c r="I221" s="4">
        <v>0</v>
      </c>
      <c r="J221" s="4">
        <v>0</v>
      </c>
      <c r="K221" s="4">
        <v>0</v>
      </c>
      <c r="L221" s="4">
        <v>0</v>
      </c>
    </row>
    <row r="222" spans="1:12" s="5" customFormat="1" ht="45" x14ac:dyDescent="0.25">
      <c r="A222" s="4" t="s">
        <v>245</v>
      </c>
      <c r="B222" s="4" t="s">
        <v>246</v>
      </c>
      <c r="C222" s="4"/>
      <c r="D222" s="4">
        <v>0</v>
      </c>
      <c r="E222" s="4">
        <v>0</v>
      </c>
      <c r="F222" s="4">
        <v>0</v>
      </c>
      <c r="G222" s="4">
        <v>0</v>
      </c>
      <c r="H222" s="4">
        <v>0</v>
      </c>
      <c r="I222" s="4">
        <v>0</v>
      </c>
      <c r="J222" s="4">
        <v>0</v>
      </c>
      <c r="K222" s="4">
        <v>0</v>
      </c>
      <c r="L222" s="4">
        <v>0</v>
      </c>
    </row>
    <row r="223" spans="1:12" s="5" customFormat="1" ht="30" x14ac:dyDescent="0.25">
      <c r="A223" s="4" t="s">
        <v>247</v>
      </c>
      <c r="B223" s="4" t="s">
        <v>248</v>
      </c>
      <c r="C223" s="4"/>
      <c r="D223" s="4">
        <v>0</v>
      </c>
      <c r="E223" s="4">
        <v>0</v>
      </c>
      <c r="F223" s="4">
        <v>0</v>
      </c>
      <c r="G223" s="4">
        <v>0</v>
      </c>
      <c r="H223" s="4">
        <v>0</v>
      </c>
      <c r="I223" s="4">
        <v>0</v>
      </c>
      <c r="J223" s="4">
        <v>0</v>
      </c>
      <c r="K223" s="4">
        <v>0</v>
      </c>
      <c r="L223" s="4">
        <v>0</v>
      </c>
    </row>
    <row r="224" spans="1:12" s="5" customFormat="1" x14ac:dyDescent="0.25">
      <c r="A224" s="4" t="s">
        <v>249</v>
      </c>
      <c r="B224" s="4" t="s">
        <v>250</v>
      </c>
      <c r="C224" s="4"/>
      <c r="D224" s="4">
        <v>0</v>
      </c>
      <c r="E224" s="4">
        <v>0</v>
      </c>
      <c r="F224" s="4">
        <v>0</v>
      </c>
      <c r="G224" s="4">
        <v>0</v>
      </c>
      <c r="H224" s="4">
        <v>0</v>
      </c>
      <c r="I224" s="4">
        <v>0</v>
      </c>
      <c r="J224" s="4">
        <v>0</v>
      </c>
      <c r="K224" s="4">
        <v>0</v>
      </c>
      <c r="L224" s="4">
        <v>0</v>
      </c>
    </row>
  </sheetData>
  <mergeCells count="10">
    <mergeCell ref="G6:H6"/>
    <mergeCell ref="A2:L2"/>
    <mergeCell ref="A3:L3"/>
    <mergeCell ref="A4:A7"/>
    <mergeCell ref="B4:B7"/>
    <mergeCell ref="C4:C7"/>
    <mergeCell ref="D4:D7"/>
    <mergeCell ref="E4:E7"/>
    <mergeCell ref="F4:F7"/>
    <mergeCell ref="G4:L5"/>
  </mergeCells>
  <pageMargins left="0.51181102362204722" right="0.11811023622047245" top="0.74803149606299213" bottom="0.35433070866141736" header="0.31496062992125984" footer="0.31496062992125984"/>
  <pageSetup paperSize="9" scale="81" orientation="landscape" r:id="rId1"/>
  <rowBreaks count="12" manualBreakCount="12">
    <brk id="17" max="16383" man="1"/>
    <brk id="30" max="11" man="1"/>
    <brk id="39" max="11" man="1"/>
    <brk id="54" max="11" man="1"/>
    <brk id="71" max="11" man="1"/>
    <brk id="90" max="11" man="1"/>
    <brk id="102" max="11" man="1"/>
    <brk id="117" max="11" man="1"/>
    <brk id="136" max="16383" man="1"/>
    <brk id="182" max="16383" man="1"/>
    <brk id="196" max="16383" man="1"/>
    <brk id="21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Лист1!Област_печат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NPOI</dc:creator>
  <cp:lastModifiedBy>Едибе Ахмедова</cp:lastModifiedBy>
  <cp:lastPrinted>2023-09-12T08:39:03Z</cp:lastPrinted>
  <dcterms:created xsi:type="dcterms:W3CDTF">2023-08-17T16:21:23Z</dcterms:created>
  <dcterms:modified xsi:type="dcterms:W3CDTF">2023-09-12T10:41:46Z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1.2.3</vt:lpwstr>
  </property>
</Properties>
</file>